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使い方" sheetId="1" state="visible" r:id="rId3"/>
    <sheet name="更新管理表" sheetId="2" state="visible" r:id="rId4"/>
    <sheet name="月次チェック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3" authorId="0">
      <text>
        <r>
          <rPr>
            <sz val="10"/>
            <rFont val="Noto Sans CJK SC"/>
            <family val="2"/>
          </rPr>
          <t xml:space="preserve">今日の日付（</t>
        </r>
        <r>
          <rPr>
            <sz val="10"/>
            <rFont val="Arial"/>
            <family val="2"/>
          </rPr>
          <t xml:space="preserve">=TODAY()</t>
        </r>
        <r>
          <rPr>
            <sz val="10"/>
            <rFont val="Noto Sans CJK SC"/>
            <family val="2"/>
          </rPr>
          <t xml:space="preserve">）です。</t>
        </r>
      </text>
    </comment>
    <comment ref="D3" authorId="0">
      <text>
        <r>
          <rPr>
            <sz val="10"/>
            <rFont val="Noto Sans CJK SC"/>
            <family val="2"/>
          </rPr>
          <t xml:space="preserve">顧客・要員に更新の意向を確認し終える期限を、契約終了日の何日前にするか。契約書の更新・解約の通知期限に合わせて変えてください。</t>
        </r>
      </text>
    </comment>
    <comment ref="F3" authorId="0">
      <text>
        <r>
          <rPr>
            <sz val="10"/>
            <rFont val="Noto Sans CJK SC"/>
            <family val="2"/>
          </rPr>
          <t xml:space="preserve">更新確認期限までこの日数以内になったらアラートにします。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3" authorId="0">
      <text>
        <r>
          <rPr>
            <sz val="10"/>
            <rFont val="Noto Sans CJK SC"/>
            <family val="2"/>
          </rPr>
          <t xml:space="preserve">既定は今月です。別の月を見るときは </t>
        </r>
        <r>
          <rPr>
            <sz val="10"/>
            <rFont val="Arial"/>
            <family val="2"/>
          </rPr>
          <t xml:space="preserve">2026/11/1 </t>
        </r>
        <r>
          <rPr>
            <sz val="10"/>
            <rFont val="Noto Sans CJK SC"/>
            <family val="2"/>
          </rPr>
          <t xml:space="preserve">のように月初の日付を入れてください。</t>
        </r>
      </text>
    </comment>
  </commentList>
</comments>
</file>

<file path=xl/sharedStrings.xml><?xml version="1.0" encoding="utf-8"?>
<sst xmlns="http://schemas.openxmlformats.org/spreadsheetml/2006/main" count="100" uniqueCount="99">
  <si>
    <t xml:space="preserve">契約更新管理表　使い方</t>
  </si>
  <si>
    <r>
      <rPr>
        <sz val="10"/>
        <color rgb="FF465365"/>
        <rFont val="Noto Sans CJK SC"/>
        <family val="2"/>
      </rPr>
      <t xml:space="preserve">トンボ合同会社（</t>
    </r>
    <r>
      <rPr>
        <sz val="10"/>
        <color rgb="FF465365"/>
        <rFont val="Yu Gothic"/>
        <family val="0"/>
        <charset val="1"/>
      </rPr>
      <t xml:space="preserve">COMPAS</t>
    </r>
    <r>
      <rPr>
        <sz val="10"/>
        <color rgb="FF465365"/>
        <rFont val="Noto Sans CJK SC"/>
        <family val="2"/>
      </rPr>
      <t xml:space="preserve">）が無料で配布しているテンプレートです。マクロは使っていません。</t>
    </r>
  </si>
  <si>
    <t xml:space="preserve">何に使うか</t>
  </si>
  <si>
    <r>
      <rPr>
        <sz val="10"/>
        <rFont val="Yu Gothic"/>
        <family val="0"/>
        <charset val="1"/>
      </rPr>
      <t xml:space="preserve">SES</t>
    </r>
    <r>
      <rPr>
        <sz val="10"/>
        <rFont val="Noto Sans CJK SC"/>
        <family val="2"/>
      </rPr>
      <t xml:space="preserve">の契約更新を、終了日の直前ではなく「更新確認期限」で管理するための表です。</t>
    </r>
  </si>
  <si>
    <t xml:space="preserve">期限が近い・過ぎた契約、更新意向が未確認の契約、単価を見直す契約が一目で分かります。「月次チェック」シートで毎月の確認漏れを防ぎます。</t>
  </si>
  <si>
    <t xml:space="preserve">使い方</t>
  </si>
  <si>
    <r>
      <rPr>
        <sz val="10"/>
        <rFont val="Noto Sans CJK SC"/>
        <family val="2"/>
      </rPr>
      <t xml:space="preserve">「更新管理表」の黄色の欄で、更新確認期限を契約終了日の何日前にするか（既定</t>
    </r>
    <r>
      <rPr>
        <sz val="10"/>
        <rFont val="Yu Gothic"/>
        <family val="0"/>
        <charset val="1"/>
      </rPr>
      <t xml:space="preserve">45</t>
    </r>
    <r>
      <rPr>
        <sz val="10"/>
        <rFont val="Noto Sans CJK SC"/>
        <family val="2"/>
      </rPr>
      <t xml:space="preserve">日前）と、期限が近いとみなす日数（既定</t>
    </r>
    <r>
      <rPr>
        <sz val="10"/>
        <rFont val="Yu Gothic"/>
        <family val="0"/>
        <charset val="1"/>
      </rPr>
      <t xml:space="preserve">14</t>
    </r>
    <r>
      <rPr>
        <sz val="10"/>
        <rFont val="Noto Sans CJK SC"/>
        <family val="2"/>
      </rPr>
      <t xml:space="preserve">日）を決めます。</t>
    </r>
  </si>
  <si>
    <r>
      <rPr>
        <sz val="10"/>
        <rFont val="Yu Gothic"/>
        <family val="0"/>
        <charset val="1"/>
      </rPr>
      <t xml:space="preserve">1</t>
    </r>
    <r>
      <rPr>
        <sz val="10"/>
        <rFont val="Noto Sans CJK SC"/>
        <family val="2"/>
      </rPr>
      <t xml:space="preserve">契約</t>
    </r>
    <r>
      <rPr>
        <sz val="10"/>
        <rFont val="Yu Gothic"/>
        <family val="0"/>
        <charset val="1"/>
      </rPr>
      <t xml:space="preserve">1</t>
    </r>
    <r>
      <rPr>
        <sz val="10"/>
        <rFont val="Noto Sans CJK SC"/>
        <family val="2"/>
      </rPr>
      <t xml:space="preserve">行で、要員・顧客・契約期間・更新意向・単価・ステータスを入れます。更新確認期限と残り日数は自動です。</t>
    </r>
  </si>
  <si>
    <t xml:space="preserve">期限を過ぎた行は赤、期限が近い行はオレンジ、更新合意・終了決定の行は緑になります。</t>
  </si>
  <si>
    <t xml:space="preserve">毎月はじめに「月次チェック」シートで件数を確認し、チェックリストを埋めます。</t>
  </si>
  <si>
    <r>
      <rPr>
        <sz val="10"/>
        <rFont val="Noto Sans CJK SC"/>
        <family val="2"/>
      </rPr>
      <t xml:space="preserve">記入例の行（</t>
    </r>
    <r>
      <rPr>
        <sz val="10"/>
        <rFont val="Yu Gothic"/>
        <family val="0"/>
        <charset val="1"/>
      </rPr>
      <t xml:space="preserve">4</t>
    </r>
    <r>
      <rPr>
        <sz val="10"/>
        <rFont val="Noto Sans CJK SC"/>
        <family val="2"/>
      </rPr>
      <t xml:space="preserve">行）は消してから使ってください。</t>
    </r>
    <r>
      <rPr>
        <sz val="10"/>
        <rFont val="Yu Gothic"/>
        <family val="0"/>
        <charset val="1"/>
      </rPr>
      <t xml:space="preserve">200</t>
    </r>
    <r>
      <rPr>
        <sz val="10"/>
        <rFont val="Noto Sans CJK SC"/>
        <family val="2"/>
      </rPr>
      <t xml:space="preserve">件まで入力できます。</t>
    </r>
  </si>
  <si>
    <t xml:space="preserve">セルの色の見方</t>
  </si>
  <si>
    <t xml:space="preserve">設定（黄色）</t>
  </si>
  <si>
    <r>
      <rPr>
        <sz val="10"/>
        <rFont val="Noto Sans CJK SC"/>
        <family val="2"/>
      </rPr>
      <t xml:space="preserve">最初に一度だけ決める値です。基準日は </t>
    </r>
    <r>
      <rPr>
        <sz val="10"/>
        <rFont val="Yu Gothic"/>
        <family val="0"/>
        <charset val="1"/>
      </rPr>
      <t xml:space="preserve">=TODAY()</t>
    </r>
    <r>
      <rPr>
        <sz val="10"/>
        <rFont val="Noto Sans CJK SC"/>
        <family val="2"/>
      </rPr>
      <t xml:space="preserve">（今日）になっています。</t>
    </r>
  </si>
  <si>
    <t xml:space="preserve">入力（青い文字）</t>
  </si>
  <si>
    <r>
      <rPr>
        <sz val="10"/>
        <rFont val="Yu Gothic"/>
        <family val="0"/>
        <charset val="1"/>
      </rPr>
      <t xml:space="preserve">1</t>
    </r>
    <r>
      <rPr>
        <sz val="10"/>
        <rFont val="Noto Sans CJK SC"/>
        <family val="2"/>
      </rPr>
      <t xml:space="preserve">行に</t>
    </r>
    <r>
      <rPr>
        <sz val="10"/>
        <rFont val="Yu Gothic"/>
        <family val="0"/>
        <charset val="1"/>
      </rPr>
      <t xml:space="preserve">1</t>
    </r>
    <r>
      <rPr>
        <sz val="10"/>
        <rFont val="Noto Sans CJK SC"/>
        <family val="2"/>
      </rPr>
      <t xml:space="preserve">件ずつ入力します。▼の付いた列は一覧から選びます。</t>
    </r>
  </si>
  <si>
    <t xml:space="preserve">自動（灰色）</t>
  </si>
  <si>
    <t xml:space="preserve">数式です。上書きしないでください。</t>
  </si>
  <si>
    <t xml:space="preserve">記入例</t>
  </si>
  <si>
    <t xml:space="preserve">「記入例」と書いた行は見本です。形をつかんだら行ごと消すか、上書きしてください。</t>
  </si>
  <si>
    <t xml:space="preserve">列の説明</t>
  </si>
  <si>
    <t xml:space="preserve">更新確認期限</t>
  </si>
  <si>
    <t xml:space="preserve">契約終了日 − 設定の日数（自動）。この日までに更新か終了かを決めます。</t>
  </si>
  <si>
    <t xml:space="preserve">更新意向</t>
  </si>
  <si>
    <t xml:space="preserve">未確認／継続／終了 から選びます。</t>
  </si>
  <si>
    <t xml:space="preserve">単価の差</t>
  </si>
  <si>
    <t xml:space="preserve">見直し後の単価 − 現単価（自動）。見直さない場合は空欄のままで構いません。</t>
  </si>
  <si>
    <t xml:space="preserve">ステータス</t>
  </si>
  <si>
    <t xml:space="preserve">未着手／顧客確認中／要員確認中／更新合意／終了決定／後任・次案件を提案中 から選びます。</t>
  </si>
  <si>
    <t xml:space="preserve">アラート</t>
  </si>
  <si>
    <r>
      <rPr>
        <sz val="10"/>
        <rFont val="Noto Sans CJK SC"/>
        <family val="2"/>
      </rPr>
      <t xml:space="preserve">「更新確認期限を過ぎています」「期限まで</t>
    </r>
    <r>
      <rPr>
        <sz val="10"/>
        <rFont val="Yu Gothic"/>
        <family val="0"/>
        <charset val="1"/>
      </rPr>
      <t xml:space="preserve">14</t>
    </r>
    <r>
      <rPr>
        <sz val="10"/>
        <rFont val="Noto Sans CJK SC"/>
        <family val="2"/>
      </rPr>
      <t xml:space="preserve">日以内」「終了予定：次の提案先を決める」を自動で表示します。</t>
    </r>
  </si>
  <si>
    <t xml:space="preserve">更新確認期限の日数は例です。顧客との契約書に定めた更新・解約の通知期限があれば、それより前の日になるよう設定してください。</t>
  </si>
  <si>
    <r>
      <rPr>
        <b val="true"/>
        <sz val="12"/>
        <rFont val="Yu Gothic"/>
        <family val="0"/>
        <charset val="1"/>
      </rPr>
      <t xml:space="preserve">Excel</t>
    </r>
    <r>
      <rPr>
        <b val="true"/>
        <sz val="12"/>
        <rFont val="Noto Sans CJK SC"/>
        <family val="2"/>
      </rPr>
      <t xml:space="preserve">で管理するときの限界（ご参考）</t>
    </r>
  </si>
  <si>
    <r>
      <rPr>
        <sz val="10"/>
        <rFont val="Yu Gothic"/>
        <family val="0"/>
        <charset val="1"/>
      </rPr>
      <t xml:space="preserve">1. </t>
    </r>
    <r>
      <rPr>
        <sz val="10"/>
        <rFont val="Noto Sans CJK SC"/>
        <family val="2"/>
      </rPr>
      <t xml:space="preserve">二重管理：要員表・契約更新表・案件表を別々のファイルで持つと、同じ人や案件を何か所も直すことになり、数字がずれやすくなります。</t>
    </r>
  </si>
  <si>
    <r>
      <rPr>
        <sz val="10"/>
        <rFont val="Yu Gothic"/>
        <family val="0"/>
        <charset val="1"/>
      </rPr>
      <t xml:space="preserve">2. </t>
    </r>
    <r>
      <rPr>
        <sz val="10"/>
        <rFont val="Noto Sans CJK SC"/>
        <family val="2"/>
      </rPr>
      <t xml:space="preserve">リアルタイム共有：ファイルを配ったり共有フォルダに置いたりする運用では、誰かが直した内容がすぐには全員に届かず、同時に開くと上書きが起きます。</t>
    </r>
  </si>
  <si>
    <r>
      <rPr>
        <sz val="10"/>
        <rFont val="Yu Gothic"/>
        <family val="0"/>
        <charset val="1"/>
      </rPr>
      <t xml:space="preserve">3. </t>
    </r>
    <r>
      <rPr>
        <sz val="10"/>
        <rFont val="Noto Sans CJK SC"/>
        <family val="2"/>
      </rPr>
      <t xml:space="preserve">履歴：上書き保存すると、いつ・誰が・何を変えたか（確度・金額・更新意向の移り変わり）が残りにくくなります。</t>
    </r>
  </si>
  <si>
    <r>
      <rPr>
        <sz val="10"/>
        <rFont val="Yu Gothic"/>
        <family val="0"/>
        <charset val="1"/>
      </rPr>
      <t xml:space="preserve">COMPAS</t>
    </r>
    <r>
      <rPr>
        <sz val="10"/>
        <rFont val="Noto Sans CJK SC"/>
        <family val="2"/>
      </rPr>
      <t xml:space="preserve">（トンボ合同会社の</t>
    </r>
    <r>
      <rPr>
        <sz val="10"/>
        <rFont val="Yu Gothic"/>
        <family val="0"/>
        <charset val="1"/>
      </rPr>
      <t xml:space="preserve">SES</t>
    </r>
    <r>
      <rPr>
        <sz val="10"/>
        <rFont val="Noto Sans CJK SC"/>
        <family val="2"/>
      </rPr>
      <t xml:space="preserve">・</t>
    </r>
    <r>
      <rPr>
        <sz val="10"/>
        <rFont val="Yu Gothic"/>
        <family val="0"/>
        <charset val="1"/>
      </rPr>
      <t xml:space="preserve">SI</t>
    </r>
    <r>
      <rPr>
        <sz val="10"/>
        <rFont val="Noto Sans CJK SC"/>
        <family val="2"/>
      </rPr>
      <t xml:space="preserve">向け営業管理・要員管理クラウド）は、要員と案件を同じクラウドで扱い、稼働率・来月の待機見込み・受注予測をホーム画面に集計します。案件のステージや項目の変更は、活動履歴として時系列で残ります。</t>
    </r>
    <r>
      <rPr>
        <sz val="10"/>
        <rFont val="Yu Gothic"/>
        <family val="0"/>
        <charset val="1"/>
      </rPr>
      <t xml:space="preserve">7</t>
    </r>
    <r>
      <rPr>
        <sz val="10"/>
        <rFont val="Noto Sans CJK SC"/>
        <family val="2"/>
      </rPr>
      <t xml:space="preserve">日間の無料トライアルがあります（</t>
    </r>
    <r>
      <rPr>
        <sz val="10"/>
        <rFont val="Yu Gothic"/>
        <family val="0"/>
        <charset val="1"/>
      </rPr>
      <t xml:space="preserve">COMPAS</t>
    </r>
    <r>
      <rPr>
        <sz val="10"/>
        <rFont val="Noto Sans CJK SC"/>
        <family val="2"/>
      </rPr>
      <t xml:space="preserve">の製品サイトから申し込めます）。</t>
    </r>
  </si>
  <si>
    <t xml:space="preserve">契約更新管理表（更新確認期限・更新意向・単価見直し）</t>
  </si>
  <si>
    <r>
      <rPr>
        <sz val="10"/>
        <color rgb="FF465365"/>
        <rFont val="Yu Gothic"/>
        <family val="0"/>
        <charset val="1"/>
      </rPr>
      <t xml:space="preserve">1</t>
    </r>
    <r>
      <rPr>
        <sz val="10"/>
        <color rgb="FF465365"/>
        <rFont val="Noto Sans CJK SC"/>
        <family val="2"/>
      </rPr>
      <t xml:space="preserve">契約</t>
    </r>
    <r>
      <rPr>
        <sz val="10"/>
        <color rgb="FF465365"/>
        <rFont val="Yu Gothic"/>
        <family val="0"/>
        <charset val="1"/>
      </rPr>
      <t xml:space="preserve">1</t>
    </r>
    <r>
      <rPr>
        <sz val="10"/>
        <color rgb="FF465365"/>
        <rFont val="Noto Sans CJK SC"/>
        <family val="2"/>
      </rPr>
      <t xml:space="preserve">行で入力します。更新確認期限は「契約終了日 − </t>
    </r>
    <r>
      <rPr>
        <sz val="10"/>
        <color rgb="FF465365"/>
        <rFont val="Yu Gothic"/>
        <family val="0"/>
        <charset val="1"/>
      </rPr>
      <t xml:space="preserve">N</t>
    </r>
    <r>
      <rPr>
        <sz val="10"/>
        <color rgb="FF465365"/>
        <rFont val="Noto Sans CJK SC"/>
        <family val="2"/>
      </rPr>
      <t xml:space="preserve">日」で自動計算されます。</t>
    </r>
  </si>
  <si>
    <t xml:space="preserve">基準日</t>
  </si>
  <si>
    <t xml:space="preserve">更新確認期限＝終了日の何日前</t>
  </si>
  <si>
    <t xml:space="preserve">期限が近いとみなす日数</t>
  </si>
  <si>
    <t xml:space="preserve">要員</t>
  </si>
  <si>
    <t xml:space="preserve">顧客</t>
  </si>
  <si>
    <t xml:space="preserve">契約開始日</t>
  </si>
  <si>
    <t xml:space="preserve">契約終了日</t>
  </si>
  <si>
    <t xml:space="preserve">更新確認期限（自動）</t>
  </si>
  <si>
    <t xml:space="preserve">期限まで（自動）</t>
  </si>
  <si>
    <t xml:space="preserve">更新意向 ▼</t>
  </si>
  <si>
    <t xml:space="preserve">現単価（万円／月）</t>
  </si>
  <si>
    <t xml:space="preserve">見直し後の単価（万円／月）</t>
  </si>
  <si>
    <t xml:space="preserve">単価の差（自動）</t>
  </si>
  <si>
    <t xml:space="preserve">ステータス ▼</t>
  </si>
  <si>
    <t xml:space="preserve">次にやること・メモ</t>
  </si>
  <si>
    <t xml:space="preserve">アラート（自動）</t>
  </si>
  <si>
    <t xml:space="preserve">記入例 山田 太郎</t>
  </si>
  <si>
    <r>
      <rPr>
        <sz val="10"/>
        <color rgb="FF0000FF"/>
        <rFont val="Yu Gothic"/>
        <family val="0"/>
        <charset val="1"/>
      </rPr>
      <t xml:space="preserve">A</t>
    </r>
    <r>
      <rPr>
        <sz val="10"/>
        <color rgb="FF0000FF"/>
        <rFont val="Noto Sans CJK SC"/>
        <family val="2"/>
      </rPr>
      <t xml:space="preserve">社</t>
    </r>
  </si>
  <si>
    <t xml:space="preserve">未確認</t>
  </si>
  <si>
    <t xml:space="preserve">未着手</t>
  </si>
  <si>
    <t xml:space="preserve">顧客の窓口に継続を確認</t>
  </si>
  <si>
    <t xml:space="preserve">記入例 佐藤 花子</t>
  </si>
  <si>
    <r>
      <rPr>
        <sz val="10"/>
        <color rgb="FF0000FF"/>
        <rFont val="Yu Gothic"/>
        <family val="0"/>
        <charset val="1"/>
      </rPr>
      <t xml:space="preserve">C</t>
    </r>
    <r>
      <rPr>
        <sz val="10"/>
        <color rgb="FF0000FF"/>
        <rFont val="Noto Sans CJK SC"/>
        <family val="2"/>
      </rPr>
      <t xml:space="preserve">社</t>
    </r>
  </si>
  <si>
    <t xml:space="preserve">継続</t>
  </si>
  <si>
    <t xml:space="preserve">顧客確認中</t>
  </si>
  <si>
    <r>
      <rPr>
        <sz val="10"/>
        <color rgb="FF0000FF"/>
        <rFont val="Noto Sans CJK SC"/>
        <family val="2"/>
      </rPr>
      <t xml:space="preserve">役割拡大を根拠に単価</t>
    </r>
    <r>
      <rPr>
        <sz val="10"/>
        <color rgb="FF0000FF"/>
        <rFont val="Yu Gothic"/>
        <family val="0"/>
        <charset val="1"/>
      </rPr>
      <t xml:space="preserve">5</t>
    </r>
    <r>
      <rPr>
        <sz val="10"/>
        <color rgb="FF0000FF"/>
        <rFont val="Noto Sans CJK SC"/>
        <family val="2"/>
      </rPr>
      <t xml:space="preserve">万円増を提案</t>
    </r>
  </si>
  <si>
    <t xml:space="preserve">記入例 田中 健</t>
  </si>
  <si>
    <r>
      <rPr>
        <sz val="10"/>
        <color rgb="FF0000FF"/>
        <rFont val="Yu Gothic"/>
        <family val="0"/>
        <charset val="1"/>
      </rPr>
      <t xml:space="preserve">E</t>
    </r>
    <r>
      <rPr>
        <sz val="10"/>
        <color rgb="FF0000FF"/>
        <rFont val="Noto Sans CJK SC"/>
        <family val="2"/>
      </rPr>
      <t xml:space="preserve">社</t>
    </r>
  </si>
  <si>
    <t xml:space="preserve">終了</t>
  </si>
  <si>
    <t xml:space="preserve">後任・次案件を提案中</t>
  </si>
  <si>
    <t xml:space="preserve">次の提案先を要員表で決める</t>
  </si>
  <si>
    <t xml:space="preserve">記入例 鈴木 一郎</t>
  </si>
  <si>
    <r>
      <rPr>
        <sz val="10"/>
        <color rgb="FF0000FF"/>
        <rFont val="Yu Gothic"/>
        <family val="0"/>
        <charset val="1"/>
      </rPr>
      <t xml:space="preserve">G</t>
    </r>
    <r>
      <rPr>
        <sz val="10"/>
        <color rgb="FF0000FF"/>
        <rFont val="Noto Sans CJK SC"/>
        <family val="2"/>
      </rPr>
      <t xml:space="preserve">社</t>
    </r>
  </si>
  <si>
    <t xml:space="preserve">更新合意</t>
  </si>
  <si>
    <t xml:space="preserve">注文書の受領を確認</t>
  </si>
  <si>
    <t xml:space="preserve">月次チェック（毎月はじめに確認）</t>
  </si>
  <si>
    <t xml:space="preserve">対象月を選ぶと、その月に更新確認期限を迎える契約の数などが自動で出ます。</t>
  </si>
  <si>
    <t xml:space="preserve">対象月（月初の日付）</t>
  </si>
  <si>
    <t xml:space="preserve">自動集計</t>
  </si>
  <si>
    <t xml:space="preserve">対象月に更新確認期限を迎える契約</t>
  </si>
  <si>
    <t xml:space="preserve">　うち更新合意・終了決定まで済んだもの</t>
  </si>
  <si>
    <t xml:space="preserve">更新確認期限を過ぎて未完了の契約（基準日時点）</t>
  </si>
  <si>
    <t xml:space="preserve">更新意向が「未確認」の契約</t>
  </si>
  <si>
    <t xml:space="preserve">対象月に契約が終了する契約</t>
  </si>
  <si>
    <t xml:space="preserve">　うち更新意向が「終了」（待機になりうる人）</t>
  </si>
  <si>
    <t xml:space="preserve">単価を見直す契約（見直し後の単価が入っていて差がある）</t>
  </si>
  <si>
    <t xml:space="preserve">単価見直しによる月額の増減（万円／月）</t>
  </si>
  <si>
    <t xml:space="preserve">チェックリスト（済んだら「済」を選ぶ）</t>
  </si>
  <si>
    <t xml:space="preserve">確認すること</t>
  </si>
  <si>
    <t xml:space="preserve">済 ▼</t>
  </si>
  <si>
    <t xml:space="preserve">担当・メモ</t>
  </si>
  <si>
    <t xml:space="preserve">今月が更新確認期限の契約を、すべて顧客に確認した</t>
  </si>
  <si>
    <t xml:space="preserve">要員本人に継続の意向を確認した</t>
  </si>
  <si>
    <t xml:space="preserve">単価見直しの要否を判断し、見直す場合は根拠（スキル・役割・担当範囲の変化）をそろえた</t>
  </si>
  <si>
    <t xml:space="preserve">更新意向が「終了」の要員について、次の提案先を決めた（要員管理表の「次の提案先」）</t>
  </si>
  <si>
    <r>
      <rPr>
        <sz val="10"/>
        <rFont val="Yu Gothic"/>
        <family val="0"/>
        <charset val="1"/>
      </rPr>
      <t xml:space="preserve">BP</t>
    </r>
    <r>
      <rPr>
        <sz val="10"/>
        <rFont val="Noto Sans CJK SC"/>
        <family val="2"/>
      </rPr>
      <t xml:space="preserve">（協力会社）の要員は、</t>
    </r>
    <r>
      <rPr>
        <sz val="10"/>
        <rFont val="Yu Gothic"/>
        <family val="0"/>
        <charset val="1"/>
      </rPr>
      <t xml:space="preserve">BP</t>
    </r>
    <r>
      <rPr>
        <sz val="10"/>
        <rFont val="Noto Sans CJK SC"/>
        <family val="2"/>
      </rPr>
      <t xml:space="preserve">側との契約の更新期限も確認した</t>
    </r>
  </si>
  <si>
    <t xml:space="preserve">更新する契約の注文書・個別契約（期間・単価・精算条件）の手続きを確認した</t>
  </si>
  <si>
    <t xml:space="preserve">来月に更新確認期限を迎える契約の一覧を、担当者に共有した</t>
  </si>
  <si>
    <t xml:space="preserve">更新確認期限を過ぎた契約について、理由と対応を決めた</t>
  </si>
  <si>
    <t xml:space="preserve">済んだ項目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</si>
</sst>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yyyy/mm/dd"/>
    <numFmt numFmtId="166" formatCode="0&quot;日前&quot;"/>
    <numFmt numFmtId="167" formatCode="0\日"/>
    <numFmt numFmtId="168" formatCode="0\日;[RED]\-0\日"/>
    <numFmt numFmtId="169" formatCode="#,##0"/>
    <numFmt numFmtId="170" formatCode="\+#,##0;[RED]\-#,##0;0"/>
    <numFmt numFmtId="171" formatCode="yyyy\年m\月"/>
    <numFmt numFmtId="172" formatCode="0\件"/>
    <numFmt numFmtId="173" formatCode="\+#,##0&quot;万円&quot;;[RED]\-#,##0&quot;万円&quot;;0&quot;万円&quot;"/>
  </numFmts>
  <fonts count="18">
    <font>
      <sz val="11"/>
      <color theme="1"/>
      <name val="Yu Gothic"/>
      <family val="2"/>
      <charset val="1"/>
    </font>
    <font>
      <sz val="10"/>
      <name val="Yu Gothic"/>
      <family val="0"/>
    </font>
    <font>
      <sz val="10"/>
      <name val="Yu Gothic"/>
      <family val="0"/>
    </font>
    <font>
      <sz val="10"/>
      <name val="Yu Gothic"/>
      <family val="0"/>
    </font>
    <font>
      <b val="true"/>
      <sz val="16"/>
      <name val="Yu Gothic"/>
      <family val="2"/>
    </font>
    <font>
      <sz val="10"/>
      <color rgb="FF465365"/>
      <name val="Yu Gothic"/>
      <family val="2"/>
    </font>
    <font>
      <sz val="10"/>
      <color rgb="FF465365"/>
      <name val="Yu Gothic"/>
      <family val="0"/>
      <charset val="1"/>
    </font>
    <font>
      <b val="true"/>
      <sz val="12"/>
      <name val="Yu Gothic"/>
      <family val="2"/>
    </font>
    <font>
      <sz val="10"/>
      <name val="Yu Gothic"/>
      <family val="0"/>
      <charset val="1"/>
    </font>
    <font>
      <sz val="10"/>
      <name val="Yu Gothic"/>
      <family val="2"/>
    </font>
    <font>
      <b val="true"/>
      <sz val="10"/>
      <name val="Yu Gothic"/>
      <family val="0"/>
      <charset val="1"/>
    </font>
    <font>
      <b val="true"/>
      <sz val="10"/>
      <color rgb="FF0000FF"/>
      <name val="Yu Gothic"/>
      <family val="2"/>
    </font>
    <font>
      <b val="true"/>
      <sz val="10"/>
      <name val="Yu Gothic"/>
      <family val="2"/>
    </font>
    <font>
      <b val="true"/>
      <sz val="12"/>
      <name val="Yu Gothic"/>
      <family val="0"/>
      <charset val="1"/>
    </font>
    <font>
      <b val="true"/>
      <sz val="14"/>
      <name val="Yu Gothic"/>
      <family val="2"/>
    </font>
    <font>
      <sz val="10"/>
      <color rgb="FF0000FF"/>
      <name val="Yu Gothic"/>
      <family val="0"/>
      <charset val="1"/>
    </font>
    <font>
      <sz val="10"/>
      <color rgb="FF0000FF"/>
      <name val="Yu Gothic"/>
      <family val="2"/>
    </font>
    <font>
      <sz val="10"/>
      <name val="Yu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EDD5"/>
      </patternFill>
    </fill>
    <fill>
      <patternFill patternType="solid">
        <fgColor rgb="FFF3F6FB"/>
        <bgColor rgb="FFE8EFFA"/>
      </patternFill>
    </fill>
    <fill>
      <patternFill patternType="solid">
        <fgColor rgb="FFE8EFFA"/>
        <bgColor rgb="FFE3F4E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CE3EE"/>
      </left>
      <right style="thin">
        <color rgb="FFDCE3EE"/>
      </right>
      <top style="thin">
        <color rgb="FFDCE3EE"/>
      </top>
      <bottom style="thin">
        <color rgb="FFDCE3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FDE2E1"/>
        </patternFill>
      </fill>
    </dxf>
    <dxf>
      <fill>
        <patternFill>
          <bgColor rgb="FFFFEDD5"/>
        </patternFill>
      </fill>
    </dxf>
    <dxf>
      <fill>
        <patternFill>
          <bgColor rgb="FFE3F4EA"/>
        </patternFill>
      </fill>
    </dxf>
    <dxf>
      <font>
        <name val="Yu Gothic"/>
        <charset val="1"/>
        <family val="0"/>
        <b val="1"/>
        <color rgb="FFC8102E"/>
      </font>
    </dxf>
  </dxfs>
  <colors>
    <indexedColors>
      <rgbColor rgb="FF000000"/>
      <rgbColor rgb="FFF3F6FB"/>
      <rgbColor rgb="FFC8102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3F4EA"/>
      <rgbColor rgb="FF660066"/>
      <rgbColor rgb="FFFF8080"/>
      <rgbColor rgb="FF0066CC"/>
      <rgbColor rgb="FFDCE3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FFA"/>
      <rgbColor rgb="FFCCFFCC"/>
      <rgbColor rgb="FFFFEDD5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46536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  <c r="C5" s="4"/>
    </row>
    <row r="6" customFormat="false" ht="15" hidden="false" customHeight="false" outlineLevel="0" collapsed="false">
      <c r="B6" s="5" t="s">
        <v>4</v>
      </c>
      <c r="C6" s="5"/>
    </row>
    <row r="8" customFormat="false" ht="15" hidden="false" customHeight="false" outlineLevel="0" collapsed="false">
      <c r="B8" s="3" t="s">
        <v>5</v>
      </c>
    </row>
    <row r="9" customFormat="false" ht="30" hidden="false" customHeight="true" outlineLevel="0" collapsed="false">
      <c r="A9" s="6" t="n">
        <v>1</v>
      </c>
      <c r="B9" s="7" t="s">
        <v>6</v>
      </c>
      <c r="C9" s="7"/>
    </row>
    <row r="10" customFormat="false" ht="30" hidden="false" customHeight="true" outlineLevel="0" collapsed="false">
      <c r="A10" s="6" t="n">
        <v>2</v>
      </c>
      <c r="B10" s="8" t="s">
        <v>7</v>
      </c>
      <c r="C10" s="8"/>
    </row>
    <row r="11" customFormat="false" ht="30" hidden="false" customHeight="true" outlineLevel="0" collapsed="false">
      <c r="A11" s="6" t="n">
        <v>3</v>
      </c>
      <c r="B11" s="7" t="s">
        <v>8</v>
      </c>
      <c r="C11" s="7"/>
    </row>
    <row r="12" customFormat="false" ht="30" hidden="false" customHeight="true" outlineLevel="0" collapsed="false">
      <c r="A12" s="6" t="n">
        <v>4</v>
      </c>
      <c r="B12" s="7" t="s">
        <v>9</v>
      </c>
      <c r="C12" s="7"/>
    </row>
    <row r="13" customFormat="false" ht="30" hidden="false" customHeight="true" outlineLevel="0" collapsed="false">
      <c r="A13" s="6" t="n">
        <v>5</v>
      </c>
      <c r="B13" s="7" t="s">
        <v>10</v>
      </c>
      <c r="C13" s="7"/>
    </row>
    <row r="15" customFormat="false" ht="15" hidden="false" customHeight="false" outlineLevel="0" collapsed="false">
      <c r="B15" s="3" t="s">
        <v>11</v>
      </c>
    </row>
    <row r="16" customFormat="false" ht="15" hidden="false" customHeight="false" outlineLevel="0" collapsed="false">
      <c r="B16" s="9" t="s">
        <v>12</v>
      </c>
      <c r="C16" s="10" t="s">
        <v>13</v>
      </c>
    </row>
    <row r="17" customFormat="false" ht="15" hidden="false" customHeight="false" outlineLevel="0" collapsed="false">
      <c r="B17" s="11" t="s">
        <v>14</v>
      </c>
      <c r="C17" s="12" t="s">
        <v>15</v>
      </c>
    </row>
    <row r="18" customFormat="false" ht="15" hidden="false" customHeight="false" outlineLevel="0" collapsed="false">
      <c r="B18" s="13" t="s">
        <v>16</v>
      </c>
      <c r="C18" s="10" t="s">
        <v>17</v>
      </c>
    </row>
    <row r="19" customFormat="false" ht="15" hidden="false" customHeight="false" outlineLevel="0" collapsed="false">
      <c r="B19" s="11" t="s">
        <v>18</v>
      </c>
      <c r="C19" s="10" t="s">
        <v>19</v>
      </c>
    </row>
    <row r="21" customFormat="false" ht="15" hidden="false" customHeight="false" outlineLevel="0" collapsed="false">
      <c r="B21" s="3" t="s">
        <v>20</v>
      </c>
    </row>
    <row r="22" customFormat="false" ht="15" hidden="false" customHeight="false" outlineLevel="0" collapsed="false">
      <c r="B22" s="14" t="s">
        <v>21</v>
      </c>
      <c r="C22" s="15" t="s">
        <v>22</v>
      </c>
    </row>
    <row r="23" customFormat="false" ht="15" hidden="false" customHeight="false" outlineLevel="0" collapsed="false">
      <c r="B23" s="14" t="s">
        <v>23</v>
      </c>
      <c r="C23" s="15" t="s">
        <v>24</v>
      </c>
    </row>
    <row r="24" customFormat="false" ht="15" hidden="false" customHeight="false" outlineLevel="0" collapsed="false">
      <c r="B24" s="14" t="s">
        <v>25</v>
      </c>
      <c r="C24" s="15" t="s">
        <v>26</v>
      </c>
    </row>
    <row r="25" customFormat="false" ht="15" hidden="false" customHeight="false" outlineLevel="0" collapsed="false">
      <c r="B25" s="14" t="s">
        <v>27</v>
      </c>
      <c r="C25" s="15" t="s">
        <v>28</v>
      </c>
    </row>
    <row r="26" customFormat="false" ht="29.85" hidden="false" customHeight="false" outlineLevel="0" collapsed="false">
      <c r="B26" s="14" t="s">
        <v>29</v>
      </c>
      <c r="C26" s="15" t="s">
        <v>30</v>
      </c>
    </row>
    <row r="28" customFormat="false" ht="30" hidden="false" customHeight="true" outlineLevel="0" collapsed="false">
      <c r="B28" s="16" t="s">
        <v>31</v>
      </c>
      <c r="C28" s="16"/>
    </row>
    <row r="30" customFormat="false" ht="19.4" hidden="false" customHeight="true" outlineLevel="0" collapsed="false">
      <c r="B30" s="17" t="s">
        <v>32</v>
      </c>
      <c r="C30" s="17"/>
    </row>
    <row r="31" customFormat="false" ht="30" hidden="false" customHeight="true" outlineLevel="0" collapsed="false">
      <c r="B31" s="8" t="s">
        <v>33</v>
      </c>
      <c r="C31" s="8"/>
    </row>
    <row r="32" customFormat="false" ht="30" hidden="false" customHeight="true" outlineLevel="0" collapsed="false">
      <c r="B32" s="8" t="s">
        <v>34</v>
      </c>
      <c r="C32" s="8"/>
    </row>
    <row r="33" customFormat="false" ht="30" hidden="false" customHeight="true" outlineLevel="0" collapsed="false">
      <c r="B33" s="8" t="s">
        <v>35</v>
      </c>
      <c r="C33" s="8"/>
    </row>
    <row r="34" customFormat="false" ht="43.5" hidden="false" customHeight="true" outlineLevel="0" collapsed="false">
      <c r="B34" s="8" t="s">
        <v>36</v>
      </c>
      <c r="C34" s="8"/>
    </row>
  </sheetData>
  <mergeCells count="13">
    <mergeCell ref="B5:C5"/>
    <mergeCell ref="B6:C6"/>
    <mergeCell ref="B9:C9"/>
    <mergeCell ref="B10:C10"/>
    <mergeCell ref="B11:C11"/>
    <mergeCell ref="B12:C12"/>
    <mergeCell ref="B13:C13"/>
    <mergeCell ref="B28:C28"/>
    <mergeCell ref="B30:C30"/>
    <mergeCell ref="B31:C31"/>
    <mergeCell ref="B32:C32"/>
    <mergeCell ref="B33:C33"/>
    <mergeCell ref="B34:C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4" min="2" style="0" width="12"/>
    <col collapsed="false" customWidth="true" hidden="false" outlineLevel="0" max="5" min="5" style="0" width="14"/>
    <col collapsed="false" customWidth="true" hidden="false" outlineLevel="0" max="7" min="6" style="0" width="10"/>
    <col collapsed="false" customWidth="true" hidden="false" outlineLevel="0" max="8" min="8" style="0" width="11"/>
    <col collapsed="false" customWidth="true" hidden="false" outlineLevel="0" max="9" min="9" style="0" width="12"/>
    <col collapsed="false" customWidth="true" hidden="false" outlineLevel="0" max="10" min="10" style="0" width="10"/>
    <col collapsed="false" customWidth="true" hidden="false" outlineLevel="0" max="11" min="11" style="0" width="18"/>
    <col collapsed="false" customWidth="true" hidden="false" outlineLevel="0" max="12" min="12" style="0" width="30"/>
    <col collapsed="false" customWidth="true" hidden="false" outlineLevel="0" max="13" min="13" style="0" width="28"/>
  </cols>
  <sheetData>
    <row r="1" customFormat="false" ht="17.35" hidden="false" customHeight="false" outlineLevel="0" collapsed="false">
      <c r="A1" s="18" t="s">
        <v>37</v>
      </c>
    </row>
    <row r="2" customFormat="false" ht="15" hidden="false" customHeight="false" outlineLevel="0" collapsed="false">
      <c r="A2" s="19" t="s">
        <v>38</v>
      </c>
    </row>
    <row r="3" customFormat="false" ht="15" hidden="false" customHeight="false" outlineLevel="0" collapsed="false">
      <c r="A3" s="14" t="s">
        <v>39</v>
      </c>
      <c r="B3" s="20" t="n">
        <f aca="true">TODAY()</f>
        <v>46307</v>
      </c>
      <c r="C3" s="14" t="s">
        <v>40</v>
      </c>
      <c r="D3" s="21" t="n">
        <v>45</v>
      </c>
      <c r="E3" s="14" t="s">
        <v>41</v>
      </c>
      <c r="F3" s="22" t="n">
        <v>14</v>
      </c>
    </row>
    <row r="5" customFormat="false" ht="31.5" hidden="false" customHeight="true" outlineLevel="0" collapsed="false">
      <c r="A5" s="23" t="s">
        <v>42</v>
      </c>
      <c r="B5" s="23" t="s">
        <v>43</v>
      </c>
      <c r="C5" s="23" t="s">
        <v>44</v>
      </c>
      <c r="D5" s="23" t="s">
        <v>45</v>
      </c>
      <c r="E5" s="23" t="s">
        <v>46</v>
      </c>
      <c r="F5" s="23" t="s">
        <v>47</v>
      </c>
      <c r="G5" s="23" t="s">
        <v>48</v>
      </c>
      <c r="H5" s="23" t="s">
        <v>49</v>
      </c>
      <c r="I5" s="23" t="s">
        <v>50</v>
      </c>
      <c r="J5" s="23" t="s">
        <v>51</v>
      </c>
      <c r="K5" s="23" t="s">
        <v>52</v>
      </c>
      <c r="L5" s="23" t="s">
        <v>53</v>
      </c>
      <c r="M5" s="23" t="s">
        <v>54</v>
      </c>
    </row>
    <row r="6" customFormat="false" ht="15" hidden="false" customHeight="false" outlineLevel="0" collapsed="false">
      <c r="A6" s="24" t="s">
        <v>55</v>
      </c>
      <c r="B6" s="25" t="s">
        <v>56</v>
      </c>
      <c r="C6" s="26" t="n">
        <f aca="false">$B$3+(-150)</f>
        <v>46157</v>
      </c>
      <c r="D6" s="26" t="n">
        <f aca="false">$B$3+25</f>
        <v>46332</v>
      </c>
      <c r="E6" s="27" t="n">
        <f aca="false">IF(D6="","",D6-$D$3)</f>
        <v>46287</v>
      </c>
      <c r="F6" s="28" t="n">
        <f aca="false">IF(E6="","",E6-$B$3)</f>
        <v>-20</v>
      </c>
      <c r="G6" s="24" t="s">
        <v>57</v>
      </c>
      <c r="H6" s="29" t="n">
        <v>75</v>
      </c>
      <c r="I6" s="29"/>
      <c r="J6" s="30" t="str">
        <f aca="false">IF(OR(H6="",I6=""),"",I6-H6)</f>
        <v/>
      </c>
      <c r="K6" s="24" t="s">
        <v>58</v>
      </c>
      <c r="L6" s="24" t="s">
        <v>59</v>
      </c>
      <c r="M6" s="31" t="str">
        <f aca="false">IF(OR(A6="",D6=""),"",IF(OR(K6="更新合意",K6="終了決定"),"",IF(F6&lt;0,"更新確認期限を過ぎています",IF(F6&lt;=$F$3,"期限まで"&amp;$F$3&amp;"日以内",IF(AND(G6="終了",K6&lt;&gt;"後任・次案件を提案中"),"終了予定：次の提案先を決める","")))))</f>
        <v>更新確認期限を過ぎています</v>
      </c>
    </row>
    <row r="7" customFormat="false" ht="15" hidden="false" customHeight="false" outlineLevel="0" collapsed="false">
      <c r="A7" s="24" t="s">
        <v>60</v>
      </c>
      <c r="B7" s="25" t="s">
        <v>61</v>
      </c>
      <c r="C7" s="26" t="n">
        <f aca="false">$B$3+(-300)</f>
        <v>46007</v>
      </c>
      <c r="D7" s="26" t="n">
        <f aca="false">$B$3+60</f>
        <v>46367</v>
      </c>
      <c r="E7" s="27" t="n">
        <f aca="false">IF(D7="","",D7-$D$3)</f>
        <v>46322</v>
      </c>
      <c r="F7" s="28" t="n">
        <f aca="false">IF(E7="","",E7-$B$3)</f>
        <v>15</v>
      </c>
      <c r="G7" s="24" t="s">
        <v>62</v>
      </c>
      <c r="H7" s="29" t="n">
        <v>90</v>
      </c>
      <c r="I7" s="29" t="n">
        <v>95</v>
      </c>
      <c r="J7" s="30" t="n">
        <f aca="false">IF(OR(H7="",I7=""),"",I7-H7)</f>
        <v>5</v>
      </c>
      <c r="K7" s="24" t="s">
        <v>63</v>
      </c>
      <c r="L7" s="24" t="s">
        <v>64</v>
      </c>
      <c r="M7" s="31" t="str">
        <f aca="false">IF(OR(A7="",D7=""),"",IF(OR(K7="更新合意",K7="終了決定"),"",IF(F7&lt;0,"更新確認期限を過ぎています",IF(F7&lt;=$F$3,"期限まで"&amp;$F$3&amp;"日以内",IF(AND(G7="終了",K7&lt;&gt;"後任・次案件を提案中"),"終了予定：次の提案先を決める","")))))</f>
        <v/>
      </c>
    </row>
    <row r="8" customFormat="false" ht="15" hidden="false" customHeight="false" outlineLevel="0" collapsed="false">
      <c r="A8" s="24" t="s">
        <v>65</v>
      </c>
      <c r="B8" s="25" t="s">
        <v>66</v>
      </c>
      <c r="C8" s="26" t="n">
        <f aca="false">$B$3+(-90)</f>
        <v>46217</v>
      </c>
      <c r="D8" s="26" t="n">
        <f aca="false">$B$3+35</f>
        <v>46342</v>
      </c>
      <c r="E8" s="27" t="n">
        <f aca="false">IF(D8="","",D8-$D$3)</f>
        <v>46297</v>
      </c>
      <c r="F8" s="28" t="n">
        <f aca="false">IF(E8="","",E8-$B$3)</f>
        <v>-10</v>
      </c>
      <c r="G8" s="24" t="s">
        <v>67</v>
      </c>
      <c r="H8" s="29" t="n">
        <v>70</v>
      </c>
      <c r="I8" s="29"/>
      <c r="J8" s="30" t="str">
        <f aca="false">IF(OR(H8="",I8=""),"",I8-H8)</f>
        <v/>
      </c>
      <c r="K8" s="24" t="s">
        <v>68</v>
      </c>
      <c r="L8" s="24" t="s">
        <v>69</v>
      </c>
      <c r="M8" s="31" t="str">
        <f aca="false">IF(OR(A8="",D8=""),"",IF(OR(K8="更新合意",K8="終了決定"),"",IF(F8&lt;0,"更新確認期限を過ぎています",IF(F8&lt;=$F$3,"期限まで"&amp;$F$3&amp;"日以内",IF(AND(G8="終了",K8&lt;&gt;"後任・次案件を提案中"),"終了予定：次の提案先を決める","")))))</f>
        <v>更新確認期限を過ぎています</v>
      </c>
    </row>
    <row r="9" customFormat="false" ht="15" hidden="false" customHeight="false" outlineLevel="0" collapsed="false">
      <c r="A9" s="24" t="s">
        <v>70</v>
      </c>
      <c r="B9" s="25" t="s">
        <v>71</v>
      </c>
      <c r="C9" s="26" t="n">
        <f aca="false">$B$3+(-200)</f>
        <v>46107</v>
      </c>
      <c r="D9" s="26" t="n">
        <f aca="false">$B$3+120</f>
        <v>46427</v>
      </c>
      <c r="E9" s="27" t="n">
        <f aca="false">IF(D9="","",D9-$D$3)</f>
        <v>46382</v>
      </c>
      <c r="F9" s="28" t="n">
        <f aca="false">IF(E9="","",E9-$B$3)</f>
        <v>75</v>
      </c>
      <c r="G9" s="24" t="s">
        <v>62</v>
      </c>
      <c r="H9" s="29" t="n">
        <v>65</v>
      </c>
      <c r="I9" s="29" t="n">
        <v>65</v>
      </c>
      <c r="J9" s="30" t="n">
        <f aca="false">IF(OR(H9="",I9=""),"",I9-H9)</f>
        <v>0</v>
      </c>
      <c r="K9" s="24" t="s">
        <v>72</v>
      </c>
      <c r="L9" s="24" t="s">
        <v>73</v>
      </c>
      <c r="M9" s="31" t="str">
        <f aca="false">IF(OR(A9="",D9=""),"",IF(OR(K9="更新合意",K9="終了決定"),"",IF(F9&lt;0,"更新確認期限を過ぎています",IF(F9&lt;=$F$3,"期限まで"&amp;$F$3&amp;"日以内",IF(AND(G9="終了",K9&lt;&gt;"後任・次案件を提案中"),"終了予定：次の提案先を決める","")))))</f>
        <v/>
      </c>
    </row>
    <row r="10" customFormat="false" ht="15" hidden="false" customHeight="false" outlineLevel="0" collapsed="false">
      <c r="A10" s="25"/>
      <c r="B10" s="25"/>
      <c r="C10" s="26"/>
      <c r="D10" s="26"/>
      <c r="E10" s="27" t="str">
        <f aca="false">IF(D10="","",D10-$D$3)</f>
        <v/>
      </c>
      <c r="F10" s="28" t="str">
        <f aca="false">IF(E10="","",E10-$B$3)</f>
        <v/>
      </c>
      <c r="G10" s="24"/>
      <c r="H10" s="29"/>
      <c r="I10" s="29"/>
      <c r="J10" s="30" t="str">
        <f aca="false">IF(OR(H10="",I10=""),"",I10-H10)</f>
        <v/>
      </c>
      <c r="K10" s="24"/>
      <c r="L10" s="25"/>
      <c r="M10" s="31" t="str">
        <f aca="false">IF(OR(A10="",D10=""),"",IF(OR(K10="更新合意",K10="終了決定"),"",IF(F10&lt;0,"更新確認期限を過ぎています",IF(F10&lt;=$F$3,"期限まで"&amp;$F$3&amp;"日以内",IF(AND(G10="終了",K10&lt;&gt;"後任・次案件を提案中"),"終了予定：次の提案先を決める","")))))</f>
        <v/>
      </c>
    </row>
    <row r="11" customFormat="false" ht="15" hidden="false" customHeight="false" outlineLevel="0" collapsed="false">
      <c r="A11" s="25"/>
      <c r="B11" s="25"/>
      <c r="C11" s="26"/>
      <c r="D11" s="26"/>
      <c r="E11" s="27" t="str">
        <f aca="false">IF(D11="","",D11-$D$3)</f>
        <v/>
      </c>
      <c r="F11" s="28" t="str">
        <f aca="false">IF(E11="","",E11-$B$3)</f>
        <v/>
      </c>
      <c r="G11" s="24"/>
      <c r="H11" s="29"/>
      <c r="I11" s="29"/>
      <c r="J11" s="30" t="str">
        <f aca="false">IF(OR(H11="",I11=""),"",I11-H11)</f>
        <v/>
      </c>
      <c r="K11" s="24"/>
      <c r="L11" s="25"/>
      <c r="M11" s="31" t="str">
        <f aca="false">IF(OR(A11="",D11=""),"",IF(OR(K11="更新合意",K11="終了決定"),"",IF(F11&lt;0,"更新確認期限を過ぎています",IF(F11&lt;=$F$3,"期限まで"&amp;$F$3&amp;"日以内",IF(AND(G11="終了",K11&lt;&gt;"後任・次案件を提案中"),"終了予定：次の提案先を決める","")))))</f>
        <v/>
      </c>
    </row>
    <row r="12" customFormat="false" ht="15" hidden="false" customHeight="false" outlineLevel="0" collapsed="false">
      <c r="A12" s="25"/>
      <c r="B12" s="25"/>
      <c r="C12" s="26"/>
      <c r="D12" s="26"/>
      <c r="E12" s="27" t="str">
        <f aca="false">IF(D12="","",D12-$D$3)</f>
        <v/>
      </c>
      <c r="F12" s="28" t="str">
        <f aca="false">IF(E12="","",E12-$B$3)</f>
        <v/>
      </c>
      <c r="G12" s="24"/>
      <c r="H12" s="29"/>
      <c r="I12" s="29"/>
      <c r="J12" s="30" t="str">
        <f aca="false">IF(OR(H12="",I12=""),"",I12-H12)</f>
        <v/>
      </c>
      <c r="K12" s="24"/>
      <c r="L12" s="25"/>
      <c r="M12" s="31" t="str">
        <f aca="false">IF(OR(A12="",D12=""),"",IF(OR(K12="更新合意",K12="終了決定"),"",IF(F12&lt;0,"更新確認期限を過ぎています",IF(F12&lt;=$F$3,"期限まで"&amp;$F$3&amp;"日以内",IF(AND(G12="終了",K12&lt;&gt;"後任・次案件を提案中"),"終了予定：次の提案先を決める","")))))</f>
        <v/>
      </c>
    </row>
    <row r="13" customFormat="false" ht="15" hidden="false" customHeight="false" outlineLevel="0" collapsed="false">
      <c r="A13" s="25"/>
      <c r="B13" s="25"/>
      <c r="C13" s="26"/>
      <c r="D13" s="26"/>
      <c r="E13" s="27" t="str">
        <f aca="false">IF(D13="","",D13-$D$3)</f>
        <v/>
      </c>
      <c r="F13" s="28" t="str">
        <f aca="false">IF(E13="","",E13-$B$3)</f>
        <v/>
      </c>
      <c r="G13" s="24"/>
      <c r="H13" s="29"/>
      <c r="I13" s="29"/>
      <c r="J13" s="30" t="str">
        <f aca="false">IF(OR(H13="",I13=""),"",I13-H13)</f>
        <v/>
      </c>
      <c r="K13" s="24"/>
      <c r="L13" s="25"/>
      <c r="M13" s="31" t="str">
        <f aca="false">IF(OR(A13="",D13=""),"",IF(OR(K13="更新合意",K13="終了決定"),"",IF(F13&lt;0,"更新確認期限を過ぎています",IF(F13&lt;=$F$3,"期限まで"&amp;$F$3&amp;"日以内",IF(AND(G13="終了",K13&lt;&gt;"後任・次案件を提案中"),"終了予定：次の提案先を決める","")))))</f>
        <v/>
      </c>
    </row>
    <row r="14" customFormat="false" ht="15" hidden="false" customHeight="false" outlineLevel="0" collapsed="false">
      <c r="A14" s="25"/>
      <c r="B14" s="25"/>
      <c r="C14" s="26"/>
      <c r="D14" s="26"/>
      <c r="E14" s="27" t="str">
        <f aca="false">IF(D14="","",D14-$D$3)</f>
        <v/>
      </c>
      <c r="F14" s="28" t="str">
        <f aca="false">IF(E14="","",E14-$B$3)</f>
        <v/>
      </c>
      <c r="G14" s="24"/>
      <c r="H14" s="29"/>
      <c r="I14" s="29"/>
      <c r="J14" s="30" t="str">
        <f aca="false">IF(OR(H14="",I14=""),"",I14-H14)</f>
        <v/>
      </c>
      <c r="K14" s="24"/>
      <c r="L14" s="25"/>
      <c r="M14" s="31" t="str">
        <f aca="false">IF(OR(A14="",D14=""),"",IF(OR(K14="更新合意",K14="終了決定"),"",IF(F14&lt;0,"更新確認期限を過ぎています",IF(F14&lt;=$F$3,"期限まで"&amp;$F$3&amp;"日以内",IF(AND(G14="終了",K14&lt;&gt;"後任・次案件を提案中"),"終了予定：次の提案先を決める","")))))</f>
        <v/>
      </c>
    </row>
    <row r="15" customFormat="false" ht="15" hidden="false" customHeight="false" outlineLevel="0" collapsed="false">
      <c r="A15" s="25"/>
      <c r="B15" s="25"/>
      <c r="C15" s="26"/>
      <c r="D15" s="26"/>
      <c r="E15" s="27" t="str">
        <f aca="false">IF(D15="","",D15-$D$3)</f>
        <v/>
      </c>
      <c r="F15" s="28" t="str">
        <f aca="false">IF(E15="","",E15-$B$3)</f>
        <v/>
      </c>
      <c r="G15" s="24"/>
      <c r="H15" s="29"/>
      <c r="I15" s="29"/>
      <c r="J15" s="30" t="str">
        <f aca="false">IF(OR(H15="",I15=""),"",I15-H15)</f>
        <v/>
      </c>
      <c r="K15" s="24"/>
      <c r="L15" s="25"/>
      <c r="M15" s="31" t="str">
        <f aca="false">IF(OR(A15="",D15=""),"",IF(OR(K15="更新合意",K15="終了決定"),"",IF(F15&lt;0,"更新確認期限を過ぎています",IF(F15&lt;=$F$3,"期限まで"&amp;$F$3&amp;"日以内",IF(AND(G15="終了",K15&lt;&gt;"後任・次案件を提案中"),"終了予定：次の提案先を決める","")))))</f>
        <v/>
      </c>
    </row>
    <row r="16" customFormat="false" ht="15" hidden="false" customHeight="false" outlineLevel="0" collapsed="false">
      <c r="A16" s="25"/>
      <c r="B16" s="25"/>
      <c r="C16" s="26"/>
      <c r="D16" s="26"/>
      <c r="E16" s="27" t="str">
        <f aca="false">IF(D16="","",D16-$D$3)</f>
        <v/>
      </c>
      <c r="F16" s="28" t="str">
        <f aca="false">IF(E16="","",E16-$B$3)</f>
        <v/>
      </c>
      <c r="G16" s="24"/>
      <c r="H16" s="29"/>
      <c r="I16" s="29"/>
      <c r="J16" s="30" t="str">
        <f aca="false">IF(OR(H16="",I16=""),"",I16-H16)</f>
        <v/>
      </c>
      <c r="K16" s="24"/>
      <c r="L16" s="25"/>
      <c r="M16" s="31" t="str">
        <f aca="false">IF(OR(A16="",D16=""),"",IF(OR(K16="更新合意",K16="終了決定"),"",IF(F16&lt;0,"更新確認期限を過ぎています",IF(F16&lt;=$F$3,"期限まで"&amp;$F$3&amp;"日以内",IF(AND(G16="終了",K16&lt;&gt;"後任・次案件を提案中"),"終了予定：次の提案先を決める","")))))</f>
        <v/>
      </c>
    </row>
    <row r="17" customFormat="false" ht="15" hidden="false" customHeight="false" outlineLevel="0" collapsed="false">
      <c r="A17" s="25"/>
      <c r="B17" s="25"/>
      <c r="C17" s="26"/>
      <c r="D17" s="26"/>
      <c r="E17" s="27" t="str">
        <f aca="false">IF(D17="","",D17-$D$3)</f>
        <v/>
      </c>
      <c r="F17" s="28" t="str">
        <f aca="false">IF(E17="","",E17-$B$3)</f>
        <v/>
      </c>
      <c r="G17" s="24"/>
      <c r="H17" s="29"/>
      <c r="I17" s="29"/>
      <c r="J17" s="30" t="str">
        <f aca="false">IF(OR(H17="",I17=""),"",I17-H17)</f>
        <v/>
      </c>
      <c r="K17" s="24"/>
      <c r="L17" s="25"/>
      <c r="M17" s="31" t="str">
        <f aca="false">IF(OR(A17="",D17=""),"",IF(OR(K17="更新合意",K17="終了決定"),"",IF(F17&lt;0,"更新確認期限を過ぎています",IF(F17&lt;=$F$3,"期限まで"&amp;$F$3&amp;"日以内",IF(AND(G17="終了",K17&lt;&gt;"後任・次案件を提案中"),"終了予定：次の提案先を決める","")))))</f>
        <v/>
      </c>
    </row>
    <row r="18" customFormat="false" ht="15" hidden="false" customHeight="false" outlineLevel="0" collapsed="false">
      <c r="A18" s="25"/>
      <c r="B18" s="25"/>
      <c r="C18" s="26"/>
      <c r="D18" s="26"/>
      <c r="E18" s="27" t="str">
        <f aca="false">IF(D18="","",D18-$D$3)</f>
        <v/>
      </c>
      <c r="F18" s="28" t="str">
        <f aca="false">IF(E18="","",E18-$B$3)</f>
        <v/>
      </c>
      <c r="G18" s="24"/>
      <c r="H18" s="29"/>
      <c r="I18" s="29"/>
      <c r="J18" s="30" t="str">
        <f aca="false">IF(OR(H18="",I18=""),"",I18-H18)</f>
        <v/>
      </c>
      <c r="K18" s="24"/>
      <c r="L18" s="25"/>
      <c r="M18" s="31" t="str">
        <f aca="false">IF(OR(A18="",D18=""),"",IF(OR(K18="更新合意",K18="終了決定"),"",IF(F18&lt;0,"更新確認期限を過ぎています",IF(F18&lt;=$F$3,"期限まで"&amp;$F$3&amp;"日以内",IF(AND(G18="終了",K18&lt;&gt;"後任・次案件を提案中"),"終了予定：次の提案先を決める","")))))</f>
        <v/>
      </c>
    </row>
    <row r="19" customFormat="false" ht="15" hidden="false" customHeight="false" outlineLevel="0" collapsed="false">
      <c r="A19" s="25"/>
      <c r="B19" s="25"/>
      <c r="C19" s="26"/>
      <c r="D19" s="26"/>
      <c r="E19" s="27" t="str">
        <f aca="false">IF(D19="","",D19-$D$3)</f>
        <v/>
      </c>
      <c r="F19" s="28" t="str">
        <f aca="false">IF(E19="","",E19-$B$3)</f>
        <v/>
      </c>
      <c r="G19" s="24"/>
      <c r="H19" s="29"/>
      <c r="I19" s="29"/>
      <c r="J19" s="30" t="str">
        <f aca="false">IF(OR(H19="",I19=""),"",I19-H19)</f>
        <v/>
      </c>
      <c r="K19" s="24"/>
      <c r="L19" s="25"/>
      <c r="M19" s="31" t="str">
        <f aca="false">IF(OR(A19="",D19=""),"",IF(OR(K19="更新合意",K19="終了決定"),"",IF(F19&lt;0,"更新確認期限を過ぎています",IF(F19&lt;=$F$3,"期限まで"&amp;$F$3&amp;"日以内",IF(AND(G19="終了",K19&lt;&gt;"後任・次案件を提案中"),"終了予定：次の提案先を決める","")))))</f>
        <v/>
      </c>
    </row>
    <row r="20" customFormat="false" ht="15" hidden="false" customHeight="false" outlineLevel="0" collapsed="false">
      <c r="A20" s="25"/>
      <c r="B20" s="25"/>
      <c r="C20" s="26"/>
      <c r="D20" s="26"/>
      <c r="E20" s="27" t="str">
        <f aca="false">IF(D20="","",D20-$D$3)</f>
        <v/>
      </c>
      <c r="F20" s="28" t="str">
        <f aca="false">IF(E20="","",E20-$B$3)</f>
        <v/>
      </c>
      <c r="G20" s="24"/>
      <c r="H20" s="29"/>
      <c r="I20" s="29"/>
      <c r="J20" s="30" t="str">
        <f aca="false">IF(OR(H20="",I20=""),"",I20-H20)</f>
        <v/>
      </c>
      <c r="K20" s="24"/>
      <c r="L20" s="25"/>
      <c r="M20" s="31" t="str">
        <f aca="false">IF(OR(A20="",D20=""),"",IF(OR(K20="更新合意",K20="終了決定"),"",IF(F20&lt;0,"更新確認期限を過ぎています",IF(F20&lt;=$F$3,"期限まで"&amp;$F$3&amp;"日以内",IF(AND(G20="終了",K20&lt;&gt;"後任・次案件を提案中"),"終了予定：次の提案先を決める","")))))</f>
        <v/>
      </c>
    </row>
    <row r="21" customFormat="false" ht="15" hidden="false" customHeight="false" outlineLevel="0" collapsed="false">
      <c r="A21" s="25"/>
      <c r="B21" s="25"/>
      <c r="C21" s="26"/>
      <c r="D21" s="26"/>
      <c r="E21" s="27" t="str">
        <f aca="false">IF(D21="","",D21-$D$3)</f>
        <v/>
      </c>
      <c r="F21" s="28" t="str">
        <f aca="false">IF(E21="","",E21-$B$3)</f>
        <v/>
      </c>
      <c r="G21" s="24"/>
      <c r="H21" s="29"/>
      <c r="I21" s="29"/>
      <c r="J21" s="30" t="str">
        <f aca="false">IF(OR(H21="",I21=""),"",I21-H21)</f>
        <v/>
      </c>
      <c r="K21" s="24"/>
      <c r="L21" s="25"/>
      <c r="M21" s="31" t="str">
        <f aca="false">IF(OR(A21="",D21=""),"",IF(OR(K21="更新合意",K21="終了決定"),"",IF(F21&lt;0,"更新確認期限を過ぎています",IF(F21&lt;=$F$3,"期限まで"&amp;$F$3&amp;"日以内",IF(AND(G21="終了",K21&lt;&gt;"後任・次案件を提案中"),"終了予定：次の提案先を決める","")))))</f>
        <v/>
      </c>
    </row>
    <row r="22" customFormat="false" ht="15" hidden="false" customHeight="false" outlineLevel="0" collapsed="false">
      <c r="A22" s="25"/>
      <c r="B22" s="25"/>
      <c r="C22" s="26"/>
      <c r="D22" s="26"/>
      <c r="E22" s="27" t="str">
        <f aca="false">IF(D22="","",D22-$D$3)</f>
        <v/>
      </c>
      <c r="F22" s="28" t="str">
        <f aca="false">IF(E22="","",E22-$B$3)</f>
        <v/>
      </c>
      <c r="G22" s="24"/>
      <c r="H22" s="29"/>
      <c r="I22" s="29"/>
      <c r="J22" s="30" t="str">
        <f aca="false">IF(OR(H22="",I22=""),"",I22-H22)</f>
        <v/>
      </c>
      <c r="K22" s="24"/>
      <c r="L22" s="25"/>
      <c r="M22" s="31" t="str">
        <f aca="false">IF(OR(A22="",D22=""),"",IF(OR(K22="更新合意",K22="終了決定"),"",IF(F22&lt;0,"更新確認期限を過ぎています",IF(F22&lt;=$F$3,"期限まで"&amp;$F$3&amp;"日以内",IF(AND(G22="終了",K22&lt;&gt;"後任・次案件を提案中"),"終了予定：次の提案先を決める","")))))</f>
        <v/>
      </c>
    </row>
    <row r="23" customFormat="false" ht="15" hidden="false" customHeight="false" outlineLevel="0" collapsed="false">
      <c r="A23" s="25"/>
      <c r="B23" s="25"/>
      <c r="C23" s="26"/>
      <c r="D23" s="26"/>
      <c r="E23" s="27" t="str">
        <f aca="false">IF(D23="","",D23-$D$3)</f>
        <v/>
      </c>
      <c r="F23" s="28" t="str">
        <f aca="false">IF(E23="","",E23-$B$3)</f>
        <v/>
      </c>
      <c r="G23" s="24"/>
      <c r="H23" s="29"/>
      <c r="I23" s="29"/>
      <c r="J23" s="30" t="str">
        <f aca="false">IF(OR(H23="",I23=""),"",I23-H23)</f>
        <v/>
      </c>
      <c r="K23" s="24"/>
      <c r="L23" s="25"/>
      <c r="M23" s="31" t="str">
        <f aca="false">IF(OR(A23="",D23=""),"",IF(OR(K23="更新合意",K23="終了決定"),"",IF(F23&lt;0,"更新確認期限を過ぎています",IF(F23&lt;=$F$3,"期限まで"&amp;$F$3&amp;"日以内",IF(AND(G23="終了",K23&lt;&gt;"後任・次案件を提案中"),"終了予定：次の提案先を決める","")))))</f>
        <v/>
      </c>
    </row>
    <row r="24" customFormat="false" ht="15" hidden="false" customHeight="false" outlineLevel="0" collapsed="false">
      <c r="A24" s="25"/>
      <c r="B24" s="25"/>
      <c r="C24" s="26"/>
      <c r="D24" s="26"/>
      <c r="E24" s="27" t="str">
        <f aca="false">IF(D24="","",D24-$D$3)</f>
        <v/>
      </c>
      <c r="F24" s="28" t="str">
        <f aca="false">IF(E24="","",E24-$B$3)</f>
        <v/>
      </c>
      <c r="G24" s="24"/>
      <c r="H24" s="29"/>
      <c r="I24" s="29"/>
      <c r="J24" s="30" t="str">
        <f aca="false">IF(OR(H24="",I24=""),"",I24-H24)</f>
        <v/>
      </c>
      <c r="K24" s="24"/>
      <c r="L24" s="25"/>
      <c r="M24" s="31" t="str">
        <f aca="false">IF(OR(A24="",D24=""),"",IF(OR(K24="更新合意",K24="終了決定"),"",IF(F24&lt;0,"更新確認期限を過ぎています",IF(F24&lt;=$F$3,"期限まで"&amp;$F$3&amp;"日以内",IF(AND(G24="終了",K24&lt;&gt;"後任・次案件を提案中"),"終了予定：次の提案先を決める","")))))</f>
        <v/>
      </c>
    </row>
    <row r="25" customFormat="false" ht="15" hidden="false" customHeight="false" outlineLevel="0" collapsed="false">
      <c r="A25" s="25"/>
      <c r="B25" s="25"/>
      <c r="C25" s="26"/>
      <c r="D25" s="26"/>
      <c r="E25" s="27" t="str">
        <f aca="false">IF(D25="","",D25-$D$3)</f>
        <v/>
      </c>
      <c r="F25" s="28" t="str">
        <f aca="false">IF(E25="","",E25-$B$3)</f>
        <v/>
      </c>
      <c r="G25" s="24"/>
      <c r="H25" s="29"/>
      <c r="I25" s="29"/>
      <c r="J25" s="30" t="str">
        <f aca="false">IF(OR(H25="",I25=""),"",I25-H25)</f>
        <v/>
      </c>
      <c r="K25" s="24"/>
      <c r="L25" s="25"/>
      <c r="M25" s="31" t="str">
        <f aca="false">IF(OR(A25="",D25=""),"",IF(OR(K25="更新合意",K25="終了決定"),"",IF(F25&lt;0,"更新確認期限を過ぎています",IF(F25&lt;=$F$3,"期限まで"&amp;$F$3&amp;"日以内",IF(AND(G25="終了",K25&lt;&gt;"後任・次案件を提案中"),"終了予定：次の提案先を決める","")))))</f>
        <v/>
      </c>
    </row>
    <row r="26" customFormat="false" ht="15" hidden="false" customHeight="false" outlineLevel="0" collapsed="false">
      <c r="A26" s="25"/>
      <c r="B26" s="25"/>
      <c r="C26" s="26"/>
      <c r="D26" s="26"/>
      <c r="E26" s="27" t="str">
        <f aca="false">IF(D26="","",D26-$D$3)</f>
        <v/>
      </c>
      <c r="F26" s="28" t="str">
        <f aca="false">IF(E26="","",E26-$B$3)</f>
        <v/>
      </c>
      <c r="G26" s="24"/>
      <c r="H26" s="29"/>
      <c r="I26" s="29"/>
      <c r="J26" s="30" t="str">
        <f aca="false">IF(OR(H26="",I26=""),"",I26-H26)</f>
        <v/>
      </c>
      <c r="K26" s="24"/>
      <c r="L26" s="25"/>
      <c r="M26" s="31" t="str">
        <f aca="false">IF(OR(A26="",D26=""),"",IF(OR(K26="更新合意",K26="終了決定"),"",IF(F26&lt;0,"更新確認期限を過ぎています",IF(F26&lt;=$F$3,"期限まで"&amp;$F$3&amp;"日以内",IF(AND(G26="終了",K26&lt;&gt;"後任・次案件を提案中"),"終了予定：次の提案先を決める","")))))</f>
        <v/>
      </c>
    </row>
    <row r="27" customFormat="false" ht="15" hidden="false" customHeight="false" outlineLevel="0" collapsed="false">
      <c r="A27" s="25"/>
      <c r="B27" s="25"/>
      <c r="C27" s="26"/>
      <c r="D27" s="26"/>
      <c r="E27" s="27" t="str">
        <f aca="false">IF(D27="","",D27-$D$3)</f>
        <v/>
      </c>
      <c r="F27" s="28" t="str">
        <f aca="false">IF(E27="","",E27-$B$3)</f>
        <v/>
      </c>
      <c r="G27" s="24"/>
      <c r="H27" s="29"/>
      <c r="I27" s="29"/>
      <c r="J27" s="30" t="str">
        <f aca="false">IF(OR(H27="",I27=""),"",I27-H27)</f>
        <v/>
      </c>
      <c r="K27" s="24"/>
      <c r="L27" s="25"/>
      <c r="M27" s="31" t="str">
        <f aca="false">IF(OR(A27="",D27=""),"",IF(OR(K27="更新合意",K27="終了決定"),"",IF(F27&lt;0,"更新確認期限を過ぎています",IF(F27&lt;=$F$3,"期限まで"&amp;$F$3&amp;"日以内",IF(AND(G27="終了",K27&lt;&gt;"後任・次案件を提案中"),"終了予定：次の提案先を決める","")))))</f>
        <v/>
      </c>
    </row>
    <row r="28" customFormat="false" ht="15" hidden="false" customHeight="false" outlineLevel="0" collapsed="false">
      <c r="A28" s="25"/>
      <c r="B28" s="25"/>
      <c r="C28" s="26"/>
      <c r="D28" s="26"/>
      <c r="E28" s="27" t="str">
        <f aca="false">IF(D28="","",D28-$D$3)</f>
        <v/>
      </c>
      <c r="F28" s="28" t="str">
        <f aca="false">IF(E28="","",E28-$B$3)</f>
        <v/>
      </c>
      <c r="G28" s="24"/>
      <c r="H28" s="29"/>
      <c r="I28" s="29"/>
      <c r="J28" s="30" t="str">
        <f aca="false">IF(OR(H28="",I28=""),"",I28-H28)</f>
        <v/>
      </c>
      <c r="K28" s="24"/>
      <c r="L28" s="25"/>
      <c r="M28" s="31" t="str">
        <f aca="false">IF(OR(A28="",D28=""),"",IF(OR(K28="更新合意",K28="終了決定"),"",IF(F28&lt;0,"更新確認期限を過ぎています",IF(F28&lt;=$F$3,"期限まで"&amp;$F$3&amp;"日以内",IF(AND(G28="終了",K28&lt;&gt;"後任・次案件を提案中"),"終了予定：次の提案先を決める","")))))</f>
        <v/>
      </c>
    </row>
    <row r="29" customFormat="false" ht="15" hidden="false" customHeight="false" outlineLevel="0" collapsed="false">
      <c r="A29" s="25"/>
      <c r="B29" s="25"/>
      <c r="C29" s="26"/>
      <c r="D29" s="26"/>
      <c r="E29" s="27" t="str">
        <f aca="false">IF(D29="","",D29-$D$3)</f>
        <v/>
      </c>
      <c r="F29" s="28" t="str">
        <f aca="false">IF(E29="","",E29-$B$3)</f>
        <v/>
      </c>
      <c r="G29" s="24"/>
      <c r="H29" s="29"/>
      <c r="I29" s="29"/>
      <c r="J29" s="30" t="str">
        <f aca="false">IF(OR(H29="",I29=""),"",I29-H29)</f>
        <v/>
      </c>
      <c r="K29" s="24"/>
      <c r="L29" s="25"/>
      <c r="M29" s="31" t="str">
        <f aca="false">IF(OR(A29="",D29=""),"",IF(OR(K29="更新合意",K29="終了決定"),"",IF(F29&lt;0,"更新確認期限を過ぎています",IF(F29&lt;=$F$3,"期限まで"&amp;$F$3&amp;"日以内",IF(AND(G29="終了",K29&lt;&gt;"後任・次案件を提案中"),"終了予定：次の提案先を決める","")))))</f>
        <v/>
      </c>
    </row>
    <row r="30" customFormat="false" ht="15" hidden="false" customHeight="false" outlineLevel="0" collapsed="false">
      <c r="A30" s="25"/>
      <c r="B30" s="25"/>
      <c r="C30" s="26"/>
      <c r="D30" s="26"/>
      <c r="E30" s="27" t="str">
        <f aca="false">IF(D30="","",D30-$D$3)</f>
        <v/>
      </c>
      <c r="F30" s="28" t="str">
        <f aca="false">IF(E30="","",E30-$B$3)</f>
        <v/>
      </c>
      <c r="G30" s="24"/>
      <c r="H30" s="29"/>
      <c r="I30" s="29"/>
      <c r="J30" s="30" t="str">
        <f aca="false">IF(OR(H30="",I30=""),"",I30-H30)</f>
        <v/>
      </c>
      <c r="K30" s="24"/>
      <c r="L30" s="25"/>
      <c r="M30" s="31" t="str">
        <f aca="false">IF(OR(A30="",D30=""),"",IF(OR(K30="更新合意",K30="終了決定"),"",IF(F30&lt;0,"更新確認期限を過ぎています",IF(F30&lt;=$F$3,"期限まで"&amp;$F$3&amp;"日以内",IF(AND(G30="終了",K30&lt;&gt;"後任・次案件を提案中"),"終了予定：次の提案先を決める","")))))</f>
        <v/>
      </c>
    </row>
    <row r="31" customFormat="false" ht="15" hidden="false" customHeight="false" outlineLevel="0" collapsed="false">
      <c r="A31" s="25"/>
      <c r="B31" s="25"/>
      <c r="C31" s="26"/>
      <c r="D31" s="26"/>
      <c r="E31" s="27" t="str">
        <f aca="false">IF(D31="","",D31-$D$3)</f>
        <v/>
      </c>
      <c r="F31" s="28" t="str">
        <f aca="false">IF(E31="","",E31-$B$3)</f>
        <v/>
      </c>
      <c r="G31" s="24"/>
      <c r="H31" s="29"/>
      <c r="I31" s="29"/>
      <c r="J31" s="30" t="str">
        <f aca="false">IF(OR(H31="",I31=""),"",I31-H31)</f>
        <v/>
      </c>
      <c r="K31" s="24"/>
      <c r="L31" s="25"/>
      <c r="M31" s="31" t="str">
        <f aca="false">IF(OR(A31="",D31=""),"",IF(OR(K31="更新合意",K31="終了決定"),"",IF(F31&lt;0,"更新確認期限を過ぎています",IF(F31&lt;=$F$3,"期限まで"&amp;$F$3&amp;"日以内",IF(AND(G31="終了",K31&lt;&gt;"後任・次案件を提案中"),"終了予定：次の提案先を決める","")))))</f>
        <v/>
      </c>
    </row>
    <row r="32" customFormat="false" ht="15" hidden="false" customHeight="false" outlineLevel="0" collapsed="false">
      <c r="A32" s="25"/>
      <c r="B32" s="25"/>
      <c r="C32" s="26"/>
      <c r="D32" s="26"/>
      <c r="E32" s="27" t="str">
        <f aca="false">IF(D32="","",D32-$D$3)</f>
        <v/>
      </c>
      <c r="F32" s="28" t="str">
        <f aca="false">IF(E32="","",E32-$B$3)</f>
        <v/>
      </c>
      <c r="G32" s="24"/>
      <c r="H32" s="29"/>
      <c r="I32" s="29"/>
      <c r="J32" s="30" t="str">
        <f aca="false">IF(OR(H32="",I32=""),"",I32-H32)</f>
        <v/>
      </c>
      <c r="K32" s="24"/>
      <c r="L32" s="25"/>
      <c r="M32" s="31" t="str">
        <f aca="false">IF(OR(A32="",D32=""),"",IF(OR(K32="更新合意",K32="終了決定"),"",IF(F32&lt;0,"更新確認期限を過ぎています",IF(F32&lt;=$F$3,"期限まで"&amp;$F$3&amp;"日以内",IF(AND(G32="終了",K32&lt;&gt;"後任・次案件を提案中"),"終了予定：次の提案先を決める","")))))</f>
        <v/>
      </c>
    </row>
    <row r="33" customFormat="false" ht="15" hidden="false" customHeight="false" outlineLevel="0" collapsed="false">
      <c r="A33" s="25"/>
      <c r="B33" s="25"/>
      <c r="C33" s="26"/>
      <c r="D33" s="26"/>
      <c r="E33" s="27" t="str">
        <f aca="false">IF(D33="","",D33-$D$3)</f>
        <v/>
      </c>
      <c r="F33" s="28" t="str">
        <f aca="false">IF(E33="","",E33-$B$3)</f>
        <v/>
      </c>
      <c r="G33" s="24"/>
      <c r="H33" s="29"/>
      <c r="I33" s="29"/>
      <c r="J33" s="30" t="str">
        <f aca="false">IF(OR(H33="",I33=""),"",I33-H33)</f>
        <v/>
      </c>
      <c r="K33" s="24"/>
      <c r="L33" s="25"/>
      <c r="M33" s="31" t="str">
        <f aca="false">IF(OR(A33="",D33=""),"",IF(OR(K33="更新合意",K33="終了決定"),"",IF(F33&lt;0,"更新確認期限を過ぎています",IF(F33&lt;=$F$3,"期限まで"&amp;$F$3&amp;"日以内",IF(AND(G33="終了",K33&lt;&gt;"後任・次案件を提案中"),"終了予定：次の提案先を決める","")))))</f>
        <v/>
      </c>
    </row>
    <row r="34" customFormat="false" ht="15" hidden="false" customHeight="false" outlineLevel="0" collapsed="false">
      <c r="A34" s="25"/>
      <c r="B34" s="25"/>
      <c r="C34" s="26"/>
      <c r="D34" s="26"/>
      <c r="E34" s="27" t="str">
        <f aca="false">IF(D34="","",D34-$D$3)</f>
        <v/>
      </c>
      <c r="F34" s="28" t="str">
        <f aca="false">IF(E34="","",E34-$B$3)</f>
        <v/>
      </c>
      <c r="G34" s="24"/>
      <c r="H34" s="29"/>
      <c r="I34" s="29"/>
      <c r="J34" s="30" t="str">
        <f aca="false">IF(OR(H34="",I34=""),"",I34-H34)</f>
        <v/>
      </c>
      <c r="K34" s="24"/>
      <c r="L34" s="25"/>
      <c r="M34" s="31" t="str">
        <f aca="false">IF(OR(A34="",D34=""),"",IF(OR(K34="更新合意",K34="終了決定"),"",IF(F34&lt;0,"更新確認期限を過ぎています",IF(F34&lt;=$F$3,"期限まで"&amp;$F$3&amp;"日以内",IF(AND(G34="終了",K34&lt;&gt;"後任・次案件を提案中"),"終了予定：次の提案先を決める","")))))</f>
        <v/>
      </c>
    </row>
    <row r="35" customFormat="false" ht="15" hidden="false" customHeight="false" outlineLevel="0" collapsed="false">
      <c r="A35" s="25"/>
      <c r="B35" s="25"/>
      <c r="C35" s="26"/>
      <c r="D35" s="26"/>
      <c r="E35" s="27" t="str">
        <f aca="false">IF(D35="","",D35-$D$3)</f>
        <v/>
      </c>
      <c r="F35" s="28" t="str">
        <f aca="false">IF(E35="","",E35-$B$3)</f>
        <v/>
      </c>
      <c r="G35" s="24"/>
      <c r="H35" s="29"/>
      <c r="I35" s="29"/>
      <c r="J35" s="30" t="str">
        <f aca="false">IF(OR(H35="",I35=""),"",I35-H35)</f>
        <v/>
      </c>
      <c r="K35" s="24"/>
      <c r="L35" s="25"/>
      <c r="M35" s="31" t="str">
        <f aca="false">IF(OR(A35="",D35=""),"",IF(OR(K35="更新合意",K35="終了決定"),"",IF(F35&lt;0,"更新確認期限を過ぎています",IF(F35&lt;=$F$3,"期限まで"&amp;$F$3&amp;"日以内",IF(AND(G35="終了",K35&lt;&gt;"後任・次案件を提案中"),"終了予定：次の提案先を決める","")))))</f>
        <v/>
      </c>
    </row>
    <row r="36" customFormat="false" ht="15" hidden="false" customHeight="false" outlineLevel="0" collapsed="false">
      <c r="A36" s="25"/>
      <c r="B36" s="25"/>
      <c r="C36" s="26"/>
      <c r="D36" s="26"/>
      <c r="E36" s="27" t="str">
        <f aca="false">IF(D36="","",D36-$D$3)</f>
        <v/>
      </c>
      <c r="F36" s="28" t="str">
        <f aca="false">IF(E36="","",E36-$B$3)</f>
        <v/>
      </c>
      <c r="G36" s="24"/>
      <c r="H36" s="29"/>
      <c r="I36" s="29"/>
      <c r="J36" s="30" t="str">
        <f aca="false">IF(OR(H36="",I36=""),"",I36-H36)</f>
        <v/>
      </c>
      <c r="K36" s="24"/>
      <c r="L36" s="25"/>
      <c r="M36" s="31" t="str">
        <f aca="false">IF(OR(A36="",D36=""),"",IF(OR(K36="更新合意",K36="終了決定"),"",IF(F36&lt;0,"更新確認期限を過ぎています",IF(F36&lt;=$F$3,"期限まで"&amp;$F$3&amp;"日以内",IF(AND(G36="終了",K36&lt;&gt;"後任・次案件を提案中"),"終了予定：次の提案先を決める","")))))</f>
        <v/>
      </c>
    </row>
    <row r="37" customFormat="false" ht="15" hidden="false" customHeight="false" outlineLevel="0" collapsed="false">
      <c r="A37" s="25"/>
      <c r="B37" s="25"/>
      <c r="C37" s="26"/>
      <c r="D37" s="26"/>
      <c r="E37" s="27" t="str">
        <f aca="false">IF(D37="","",D37-$D$3)</f>
        <v/>
      </c>
      <c r="F37" s="28" t="str">
        <f aca="false">IF(E37="","",E37-$B$3)</f>
        <v/>
      </c>
      <c r="G37" s="24"/>
      <c r="H37" s="29"/>
      <c r="I37" s="29"/>
      <c r="J37" s="30" t="str">
        <f aca="false">IF(OR(H37="",I37=""),"",I37-H37)</f>
        <v/>
      </c>
      <c r="K37" s="24"/>
      <c r="L37" s="25"/>
      <c r="M37" s="31" t="str">
        <f aca="false">IF(OR(A37="",D37=""),"",IF(OR(K37="更新合意",K37="終了決定"),"",IF(F37&lt;0,"更新確認期限を過ぎています",IF(F37&lt;=$F$3,"期限まで"&amp;$F$3&amp;"日以内",IF(AND(G37="終了",K37&lt;&gt;"後任・次案件を提案中"),"終了予定：次の提案先を決める","")))))</f>
        <v/>
      </c>
    </row>
    <row r="38" customFormat="false" ht="15" hidden="false" customHeight="false" outlineLevel="0" collapsed="false">
      <c r="A38" s="25"/>
      <c r="B38" s="25"/>
      <c r="C38" s="26"/>
      <c r="D38" s="26"/>
      <c r="E38" s="27" t="str">
        <f aca="false">IF(D38="","",D38-$D$3)</f>
        <v/>
      </c>
      <c r="F38" s="28" t="str">
        <f aca="false">IF(E38="","",E38-$B$3)</f>
        <v/>
      </c>
      <c r="G38" s="24"/>
      <c r="H38" s="29"/>
      <c r="I38" s="29"/>
      <c r="J38" s="30" t="str">
        <f aca="false">IF(OR(H38="",I38=""),"",I38-H38)</f>
        <v/>
      </c>
      <c r="K38" s="24"/>
      <c r="L38" s="25"/>
      <c r="M38" s="31" t="str">
        <f aca="false">IF(OR(A38="",D38=""),"",IF(OR(K38="更新合意",K38="終了決定"),"",IF(F38&lt;0,"更新確認期限を過ぎています",IF(F38&lt;=$F$3,"期限まで"&amp;$F$3&amp;"日以内",IF(AND(G38="終了",K38&lt;&gt;"後任・次案件を提案中"),"終了予定：次の提案先を決める","")))))</f>
        <v/>
      </c>
    </row>
    <row r="39" customFormat="false" ht="15" hidden="false" customHeight="false" outlineLevel="0" collapsed="false">
      <c r="A39" s="25"/>
      <c r="B39" s="25"/>
      <c r="C39" s="26"/>
      <c r="D39" s="26"/>
      <c r="E39" s="27" t="str">
        <f aca="false">IF(D39="","",D39-$D$3)</f>
        <v/>
      </c>
      <c r="F39" s="28" t="str">
        <f aca="false">IF(E39="","",E39-$B$3)</f>
        <v/>
      </c>
      <c r="G39" s="24"/>
      <c r="H39" s="29"/>
      <c r="I39" s="29"/>
      <c r="J39" s="30" t="str">
        <f aca="false">IF(OR(H39="",I39=""),"",I39-H39)</f>
        <v/>
      </c>
      <c r="K39" s="24"/>
      <c r="L39" s="25"/>
      <c r="M39" s="31" t="str">
        <f aca="false">IF(OR(A39="",D39=""),"",IF(OR(K39="更新合意",K39="終了決定"),"",IF(F39&lt;0,"更新確認期限を過ぎています",IF(F39&lt;=$F$3,"期限まで"&amp;$F$3&amp;"日以内",IF(AND(G39="終了",K39&lt;&gt;"後任・次案件を提案中"),"終了予定：次の提案先を決める","")))))</f>
        <v/>
      </c>
    </row>
    <row r="40" customFormat="false" ht="15" hidden="false" customHeight="false" outlineLevel="0" collapsed="false">
      <c r="A40" s="25"/>
      <c r="B40" s="25"/>
      <c r="C40" s="26"/>
      <c r="D40" s="26"/>
      <c r="E40" s="27" t="str">
        <f aca="false">IF(D40="","",D40-$D$3)</f>
        <v/>
      </c>
      <c r="F40" s="28" t="str">
        <f aca="false">IF(E40="","",E40-$B$3)</f>
        <v/>
      </c>
      <c r="G40" s="24"/>
      <c r="H40" s="29"/>
      <c r="I40" s="29"/>
      <c r="J40" s="30" t="str">
        <f aca="false">IF(OR(H40="",I40=""),"",I40-H40)</f>
        <v/>
      </c>
      <c r="K40" s="24"/>
      <c r="L40" s="25"/>
      <c r="M40" s="31" t="str">
        <f aca="false">IF(OR(A40="",D40=""),"",IF(OR(K40="更新合意",K40="終了決定"),"",IF(F40&lt;0,"更新確認期限を過ぎています",IF(F40&lt;=$F$3,"期限まで"&amp;$F$3&amp;"日以内",IF(AND(G40="終了",K40&lt;&gt;"後任・次案件を提案中"),"終了予定：次の提案先を決める","")))))</f>
        <v/>
      </c>
    </row>
    <row r="41" customFormat="false" ht="15" hidden="false" customHeight="false" outlineLevel="0" collapsed="false">
      <c r="A41" s="25"/>
      <c r="B41" s="25"/>
      <c r="C41" s="26"/>
      <c r="D41" s="26"/>
      <c r="E41" s="27" t="str">
        <f aca="false">IF(D41="","",D41-$D$3)</f>
        <v/>
      </c>
      <c r="F41" s="28" t="str">
        <f aca="false">IF(E41="","",E41-$B$3)</f>
        <v/>
      </c>
      <c r="G41" s="24"/>
      <c r="H41" s="29"/>
      <c r="I41" s="29"/>
      <c r="J41" s="30" t="str">
        <f aca="false">IF(OR(H41="",I41=""),"",I41-H41)</f>
        <v/>
      </c>
      <c r="K41" s="24"/>
      <c r="L41" s="25"/>
      <c r="M41" s="31" t="str">
        <f aca="false">IF(OR(A41="",D41=""),"",IF(OR(K41="更新合意",K41="終了決定"),"",IF(F41&lt;0,"更新確認期限を過ぎています",IF(F41&lt;=$F$3,"期限まで"&amp;$F$3&amp;"日以内",IF(AND(G41="終了",K41&lt;&gt;"後任・次案件を提案中"),"終了予定：次の提案先を決める","")))))</f>
        <v/>
      </c>
    </row>
    <row r="42" customFormat="false" ht="15" hidden="false" customHeight="false" outlineLevel="0" collapsed="false">
      <c r="A42" s="25"/>
      <c r="B42" s="25"/>
      <c r="C42" s="26"/>
      <c r="D42" s="26"/>
      <c r="E42" s="27" t="str">
        <f aca="false">IF(D42="","",D42-$D$3)</f>
        <v/>
      </c>
      <c r="F42" s="28" t="str">
        <f aca="false">IF(E42="","",E42-$B$3)</f>
        <v/>
      </c>
      <c r="G42" s="24"/>
      <c r="H42" s="29"/>
      <c r="I42" s="29"/>
      <c r="J42" s="30" t="str">
        <f aca="false">IF(OR(H42="",I42=""),"",I42-H42)</f>
        <v/>
      </c>
      <c r="K42" s="24"/>
      <c r="L42" s="25"/>
      <c r="M42" s="31" t="str">
        <f aca="false">IF(OR(A42="",D42=""),"",IF(OR(K42="更新合意",K42="終了決定"),"",IF(F42&lt;0,"更新確認期限を過ぎています",IF(F42&lt;=$F$3,"期限まで"&amp;$F$3&amp;"日以内",IF(AND(G42="終了",K42&lt;&gt;"後任・次案件を提案中"),"終了予定：次の提案先を決める","")))))</f>
        <v/>
      </c>
    </row>
    <row r="43" customFormat="false" ht="15" hidden="false" customHeight="false" outlineLevel="0" collapsed="false">
      <c r="A43" s="25"/>
      <c r="B43" s="25"/>
      <c r="C43" s="26"/>
      <c r="D43" s="26"/>
      <c r="E43" s="27" t="str">
        <f aca="false">IF(D43="","",D43-$D$3)</f>
        <v/>
      </c>
      <c r="F43" s="28" t="str">
        <f aca="false">IF(E43="","",E43-$B$3)</f>
        <v/>
      </c>
      <c r="G43" s="24"/>
      <c r="H43" s="29"/>
      <c r="I43" s="29"/>
      <c r="J43" s="30" t="str">
        <f aca="false">IF(OR(H43="",I43=""),"",I43-H43)</f>
        <v/>
      </c>
      <c r="K43" s="24"/>
      <c r="L43" s="25"/>
      <c r="M43" s="31" t="str">
        <f aca="false">IF(OR(A43="",D43=""),"",IF(OR(K43="更新合意",K43="終了決定"),"",IF(F43&lt;0,"更新確認期限を過ぎています",IF(F43&lt;=$F$3,"期限まで"&amp;$F$3&amp;"日以内",IF(AND(G43="終了",K43&lt;&gt;"後任・次案件を提案中"),"終了予定：次の提案先を決める","")))))</f>
        <v/>
      </c>
    </row>
    <row r="44" customFormat="false" ht="15" hidden="false" customHeight="false" outlineLevel="0" collapsed="false">
      <c r="A44" s="25"/>
      <c r="B44" s="25"/>
      <c r="C44" s="26"/>
      <c r="D44" s="26"/>
      <c r="E44" s="27" t="str">
        <f aca="false">IF(D44="","",D44-$D$3)</f>
        <v/>
      </c>
      <c r="F44" s="28" t="str">
        <f aca="false">IF(E44="","",E44-$B$3)</f>
        <v/>
      </c>
      <c r="G44" s="24"/>
      <c r="H44" s="29"/>
      <c r="I44" s="29"/>
      <c r="J44" s="30" t="str">
        <f aca="false">IF(OR(H44="",I44=""),"",I44-H44)</f>
        <v/>
      </c>
      <c r="K44" s="24"/>
      <c r="L44" s="25"/>
      <c r="M44" s="31" t="str">
        <f aca="false">IF(OR(A44="",D44=""),"",IF(OR(K44="更新合意",K44="終了決定"),"",IF(F44&lt;0,"更新確認期限を過ぎています",IF(F44&lt;=$F$3,"期限まで"&amp;$F$3&amp;"日以内",IF(AND(G44="終了",K44&lt;&gt;"後任・次案件を提案中"),"終了予定：次の提案先を決める","")))))</f>
        <v/>
      </c>
    </row>
    <row r="45" customFormat="false" ht="15" hidden="false" customHeight="false" outlineLevel="0" collapsed="false">
      <c r="A45" s="25"/>
      <c r="B45" s="25"/>
      <c r="C45" s="26"/>
      <c r="D45" s="26"/>
      <c r="E45" s="27" t="str">
        <f aca="false">IF(D45="","",D45-$D$3)</f>
        <v/>
      </c>
      <c r="F45" s="28" t="str">
        <f aca="false">IF(E45="","",E45-$B$3)</f>
        <v/>
      </c>
      <c r="G45" s="24"/>
      <c r="H45" s="29"/>
      <c r="I45" s="29"/>
      <c r="J45" s="30" t="str">
        <f aca="false">IF(OR(H45="",I45=""),"",I45-H45)</f>
        <v/>
      </c>
      <c r="K45" s="24"/>
      <c r="L45" s="25"/>
      <c r="M45" s="31" t="str">
        <f aca="false">IF(OR(A45="",D45=""),"",IF(OR(K45="更新合意",K45="終了決定"),"",IF(F45&lt;0,"更新確認期限を過ぎています",IF(F45&lt;=$F$3,"期限まで"&amp;$F$3&amp;"日以内",IF(AND(G45="終了",K45&lt;&gt;"後任・次案件を提案中"),"終了予定：次の提案先を決める","")))))</f>
        <v/>
      </c>
    </row>
    <row r="46" customFormat="false" ht="15" hidden="false" customHeight="false" outlineLevel="0" collapsed="false">
      <c r="A46" s="25"/>
      <c r="B46" s="25"/>
      <c r="C46" s="26"/>
      <c r="D46" s="26"/>
      <c r="E46" s="27" t="str">
        <f aca="false">IF(D46="","",D46-$D$3)</f>
        <v/>
      </c>
      <c r="F46" s="28" t="str">
        <f aca="false">IF(E46="","",E46-$B$3)</f>
        <v/>
      </c>
      <c r="G46" s="24"/>
      <c r="H46" s="29"/>
      <c r="I46" s="29"/>
      <c r="J46" s="30" t="str">
        <f aca="false">IF(OR(H46="",I46=""),"",I46-H46)</f>
        <v/>
      </c>
      <c r="K46" s="24"/>
      <c r="L46" s="25"/>
      <c r="M46" s="31" t="str">
        <f aca="false">IF(OR(A46="",D46=""),"",IF(OR(K46="更新合意",K46="終了決定"),"",IF(F46&lt;0,"更新確認期限を過ぎています",IF(F46&lt;=$F$3,"期限まで"&amp;$F$3&amp;"日以内",IF(AND(G46="終了",K46&lt;&gt;"後任・次案件を提案中"),"終了予定：次の提案先を決める","")))))</f>
        <v/>
      </c>
    </row>
    <row r="47" customFormat="false" ht="15" hidden="false" customHeight="false" outlineLevel="0" collapsed="false">
      <c r="A47" s="25"/>
      <c r="B47" s="25"/>
      <c r="C47" s="26"/>
      <c r="D47" s="26"/>
      <c r="E47" s="27" t="str">
        <f aca="false">IF(D47="","",D47-$D$3)</f>
        <v/>
      </c>
      <c r="F47" s="28" t="str">
        <f aca="false">IF(E47="","",E47-$B$3)</f>
        <v/>
      </c>
      <c r="G47" s="24"/>
      <c r="H47" s="29"/>
      <c r="I47" s="29"/>
      <c r="J47" s="30" t="str">
        <f aca="false">IF(OR(H47="",I47=""),"",I47-H47)</f>
        <v/>
      </c>
      <c r="K47" s="24"/>
      <c r="L47" s="25"/>
      <c r="M47" s="31" t="str">
        <f aca="false">IF(OR(A47="",D47=""),"",IF(OR(K47="更新合意",K47="終了決定"),"",IF(F47&lt;0,"更新確認期限を過ぎています",IF(F47&lt;=$F$3,"期限まで"&amp;$F$3&amp;"日以内",IF(AND(G47="終了",K47&lt;&gt;"後任・次案件を提案中"),"終了予定：次の提案先を決める","")))))</f>
        <v/>
      </c>
    </row>
    <row r="48" customFormat="false" ht="15" hidden="false" customHeight="false" outlineLevel="0" collapsed="false">
      <c r="A48" s="25"/>
      <c r="B48" s="25"/>
      <c r="C48" s="26"/>
      <c r="D48" s="26"/>
      <c r="E48" s="27" t="str">
        <f aca="false">IF(D48="","",D48-$D$3)</f>
        <v/>
      </c>
      <c r="F48" s="28" t="str">
        <f aca="false">IF(E48="","",E48-$B$3)</f>
        <v/>
      </c>
      <c r="G48" s="24"/>
      <c r="H48" s="29"/>
      <c r="I48" s="29"/>
      <c r="J48" s="30" t="str">
        <f aca="false">IF(OR(H48="",I48=""),"",I48-H48)</f>
        <v/>
      </c>
      <c r="K48" s="24"/>
      <c r="L48" s="25"/>
      <c r="M48" s="31" t="str">
        <f aca="false">IF(OR(A48="",D48=""),"",IF(OR(K48="更新合意",K48="終了決定"),"",IF(F48&lt;0,"更新確認期限を過ぎています",IF(F48&lt;=$F$3,"期限まで"&amp;$F$3&amp;"日以内",IF(AND(G48="終了",K48&lt;&gt;"後任・次案件を提案中"),"終了予定：次の提案先を決める","")))))</f>
        <v/>
      </c>
    </row>
    <row r="49" customFormat="false" ht="15" hidden="false" customHeight="false" outlineLevel="0" collapsed="false">
      <c r="A49" s="25"/>
      <c r="B49" s="25"/>
      <c r="C49" s="26"/>
      <c r="D49" s="26"/>
      <c r="E49" s="27" t="str">
        <f aca="false">IF(D49="","",D49-$D$3)</f>
        <v/>
      </c>
      <c r="F49" s="28" t="str">
        <f aca="false">IF(E49="","",E49-$B$3)</f>
        <v/>
      </c>
      <c r="G49" s="24"/>
      <c r="H49" s="29"/>
      <c r="I49" s="29"/>
      <c r="J49" s="30" t="str">
        <f aca="false">IF(OR(H49="",I49=""),"",I49-H49)</f>
        <v/>
      </c>
      <c r="K49" s="24"/>
      <c r="L49" s="25"/>
      <c r="M49" s="31" t="str">
        <f aca="false">IF(OR(A49="",D49=""),"",IF(OR(K49="更新合意",K49="終了決定"),"",IF(F49&lt;0,"更新確認期限を過ぎています",IF(F49&lt;=$F$3,"期限まで"&amp;$F$3&amp;"日以内",IF(AND(G49="終了",K49&lt;&gt;"後任・次案件を提案中"),"終了予定：次の提案先を決める","")))))</f>
        <v/>
      </c>
    </row>
    <row r="50" customFormat="false" ht="15" hidden="false" customHeight="false" outlineLevel="0" collapsed="false">
      <c r="A50" s="25"/>
      <c r="B50" s="25"/>
      <c r="C50" s="26"/>
      <c r="D50" s="26"/>
      <c r="E50" s="27" t="str">
        <f aca="false">IF(D50="","",D50-$D$3)</f>
        <v/>
      </c>
      <c r="F50" s="28" t="str">
        <f aca="false">IF(E50="","",E50-$B$3)</f>
        <v/>
      </c>
      <c r="G50" s="24"/>
      <c r="H50" s="29"/>
      <c r="I50" s="29"/>
      <c r="J50" s="30" t="str">
        <f aca="false">IF(OR(H50="",I50=""),"",I50-H50)</f>
        <v/>
      </c>
      <c r="K50" s="24"/>
      <c r="L50" s="25"/>
      <c r="M50" s="31" t="str">
        <f aca="false">IF(OR(A50="",D50=""),"",IF(OR(K50="更新合意",K50="終了決定"),"",IF(F50&lt;0,"更新確認期限を過ぎています",IF(F50&lt;=$F$3,"期限まで"&amp;$F$3&amp;"日以内",IF(AND(G50="終了",K50&lt;&gt;"後任・次案件を提案中"),"終了予定：次の提案先を決める","")))))</f>
        <v/>
      </c>
    </row>
    <row r="51" customFormat="false" ht="15" hidden="false" customHeight="false" outlineLevel="0" collapsed="false">
      <c r="A51" s="25"/>
      <c r="B51" s="25"/>
      <c r="C51" s="26"/>
      <c r="D51" s="26"/>
      <c r="E51" s="27" t="str">
        <f aca="false">IF(D51="","",D51-$D$3)</f>
        <v/>
      </c>
      <c r="F51" s="28" t="str">
        <f aca="false">IF(E51="","",E51-$B$3)</f>
        <v/>
      </c>
      <c r="G51" s="24"/>
      <c r="H51" s="29"/>
      <c r="I51" s="29"/>
      <c r="J51" s="30" t="str">
        <f aca="false">IF(OR(H51="",I51=""),"",I51-H51)</f>
        <v/>
      </c>
      <c r="K51" s="24"/>
      <c r="L51" s="25"/>
      <c r="M51" s="31" t="str">
        <f aca="false">IF(OR(A51="",D51=""),"",IF(OR(K51="更新合意",K51="終了決定"),"",IF(F51&lt;0,"更新確認期限を過ぎています",IF(F51&lt;=$F$3,"期限まで"&amp;$F$3&amp;"日以内",IF(AND(G51="終了",K51&lt;&gt;"後任・次案件を提案中"),"終了予定：次の提案先を決める","")))))</f>
        <v/>
      </c>
    </row>
    <row r="52" customFormat="false" ht="15" hidden="false" customHeight="false" outlineLevel="0" collapsed="false">
      <c r="A52" s="25"/>
      <c r="B52" s="25"/>
      <c r="C52" s="26"/>
      <c r="D52" s="26"/>
      <c r="E52" s="27" t="str">
        <f aca="false">IF(D52="","",D52-$D$3)</f>
        <v/>
      </c>
      <c r="F52" s="28" t="str">
        <f aca="false">IF(E52="","",E52-$B$3)</f>
        <v/>
      </c>
      <c r="G52" s="24"/>
      <c r="H52" s="29"/>
      <c r="I52" s="29"/>
      <c r="J52" s="30" t="str">
        <f aca="false">IF(OR(H52="",I52=""),"",I52-H52)</f>
        <v/>
      </c>
      <c r="K52" s="24"/>
      <c r="L52" s="25"/>
      <c r="M52" s="31" t="str">
        <f aca="false">IF(OR(A52="",D52=""),"",IF(OR(K52="更新合意",K52="終了決定"),"",IF(F52&lt;0,"更新確認期限を過ぎています",IF(F52&lt;=$F$3,"期限まで"&amp;$F$3&amp;"日以内",IF(AND(G52="終了",K52&lt;&gt;"後任・次案件を提案中"),"終了予定：次の提案先を決める","")))))</f>
        <v/>
      </c>
    </row>
    <row r="53" customFormat="false" ht="15" hidden="false" customHeight="false" outlineLevel="0" collapsed="false">
      <c r="A53" s="25"/>
      <c r="B53" s="25"/>
      <c r="C53" s="26"/>
      <c r="D53" s="26"/>
      <c r="E53" s="27" t="str">
        <f aca="false">IF(D53="","",D53-$D$3)</f>
        <v/>
      </c>
      <c r="F53" s="28" t="str">
        <f aca="false">IF(E53="","",E53-$B$3)</f>
        <v/>
      </c>
      <c r="G53" s="24"/>
      <c r="H53" s="29"/>
      <c r="I53" s="29"/>
      <c r="J53" s="30" t="str">
        <f aca="false">IF(OR(H53="",I53=""),"",I53-H53)</f>
        <v/>
      </c>
      <c r="K53" s="24"/>
      <c r="L53" s="25"/>
      <c r="M53" s="31" t="str">
        <f aca="false">IF(OR(A53="",D53=""),"",IF(OR(K53="更新合意",K53="終了決定"),"",IF(F53&lt;0,"更新確認期限を過ぎています",IF(F53&lt;=$F$3,"期限まで"&amp;$F$3&amp;"日以内",IF(AND(G53="終了",K53&lt;&gt;"後任・次案件を提案中"),"終了予定：次の提案先を決める","")))))</f>
        <v/>
      </c>
    </row>
    <row r="54" customFormat="false" ht="15" hidden="false" customHeight="false" outlineLevel="0" collapsed="false">
      <c r="A54" s="25"/>
      <c r="B54" s="25"/>
      <c r="C54" s="26"/>
      <c r="D54" s="26"/>
      <c r="E54" s="27" t="str">
        <f aca="false">IF(D54="","",D54-$D$3)</f>
        <v/>
      </c>
      <c r="F54" s="28" t="str">
        <f aca="false">IF(E54="","",E54-$B$3)</f>
        <v/>
      </c>
      <c r="G54" s="24"/>
      <c r="H54" s="29"/>
      <c r="I54" s="29"/>
      <c r="J54" s="30" t="str">
        <f aca="false">IF(OR(H54="",I54=""),"",I54-H54)</f>
        <v/>
      </c>
      <c r="K54" s="24"/>
      <c r="L54" s="25"/>
      <c r="M54" s="31" t="str">
        <f aca="false">IF(OR(A54="",D54=""),"",IF(OR(K54="更新合意",K54="終了決定"),"",IF(F54&lt;0,"更新確認期限を過ぎています",IF(F54&lt;=$F$3,"期限まで"&amp;$F$3&amp;"日以内",IF(AND(G54="終了",K54&lt;&gt;"後任・次案件を提案中"),"終了予定：次の提案先を決める","")))))</f>
        <v/>
      </c>
    </row>
    <row r="55" customFormat="false" ht="15" hidden="false" customHeight="false" outlineLevel="0" collapsed="false">
      <c r="A55" s="25"/>
      <c r="B55" s="25"/>
      <c r="C55" s="26"/>
      <c r="D55" s="26"/>
      <c r="E55" s="27" t="str">
        <f aca="false">IF(D55="","",D55-$D$3)</f>
        <v/>
      </c>
      <c r="F55" s="28" t="str">
        <f aca="false">IF(E55="","",E55-$B$3)</f>
        <v/>
      </c>
      <c r="G55" s="24"/>
      <c r="H55" s="29"/>
      <c r="I55" s="29"/>
      <c r="J55" s="30" t="str">
        <f aca="false">IF(OR(H55="",I55=""),"",I55-H55)</f>
        <v/>
      </c>
      <c r="K55" s="24"/>
      <c r="L55" s="25"/>
      <c r="M55" s="31" t="str">
        <f aca="false">IF(OR(A55="",D55=""),"",IF(OR(K55="更新合意",K55="終了決定"),"",IF(F55&lt;0,"更新確認期限を過ぎています",IF(F55&lt;=$F$3,"期限まで"&amp;$F$3&amp;"日以内",IF(AND(G55="終了",K55&lt;&gt;"後任・次案件を提案中"),"終了予定：次の提案先を決める","")))))</f>
        <v/>
      </c>
    </row>
    <row r="56" customFormat="false" ht="15" hidden="false" customHeight="false" outlineLevel="0" collapsed="false">
      <c r="A56" s="25"/>
      <c r="B56" s="25"/>
      <c r="C56" s="26"/>
      <c r="D56" s="26"/>
      <c r="E56" s="27" t="str">
        <f aca="false">IF(D56="","",D56-$D$3)</f>
        <v/>
      </c>
      <c r="F56" s="28" t="str">
        <f aca="false">IF(E56="","",E56-$B$3)</f>
        <v/>
      </c>
      <c r="G56" s="24"/>
      <c r="H56" s="29"/>
      <c r="I56" s="29"/>
      <c r="J56" s="30" t="str">
        <f aca="false">IF(OR(H56="",I56=""),"",I56-H56)</f>
        <v/>
      </c>
      <c r="K56" s="24"/>
      <c r="L56" s="25"/>
      <c r="M56" s="31" t="str">
        <f aca="false">IF(OR(A56="",D56=""),"",IF(OR(K56="更新合意",K56="終了決定"),"",IF(F56&lt;0,"更新確認期限を過ぎています",IF(F56&lt;=$F$3,"期限まで"&amp;$F$3&amp;"日以内",IF(AND(G56="終了",K56&lt;&gt;"後任・次案件を提案中"),"終了予定：次の提案先を決める","")))))</f>
        <v/>
      </c>
    </row>
    <row r="57" customFormat="false" ht="15" hidden="false" customHeight="false" outlineLevel="0" collapsed="false">
      <c r="A57" s="25"/>
      <c r="B57" s="25"/>
      <c r="C57" s="26"/>
      <c r="D57" s="26"/>
      <c r="E57" s="27" t="str">
        <f aca="false">IF(D57="","",D57-$D$3)</f>
        <v/>
      </c>
      <c r="F57" s="28" t="str">
        <f aca="false">IF(E57="","",E57-$B$3)</f>
        <v/>
      </c>
      <c r="G57" s="24"/>
      <c r="H57" s="29"/>
      <c r="I57" s="29"/>
      <c r="J57" s="30" t="str">
        <f aca="false">IF(OR(H57="",I57=""),"",I57-H57)</f>
        <v/>
      </c>
      <c r="K57" s="24"/>
      <c r="L57" s="25"/>
      <c r="M57" s="31" t="str">
        <f aca="false">IF(OR(A57="",D57=""),"",IF(OR(K57="更新合意",K57="終了決定"),"",IF(F57&lt;0,"更新確認期限を過ぎています",IF(F57&lt;=$F$3,"期限まで"&amp;$F$3&amp;"日以内",IF(AND(G57="終了",K57&lt;&gt;"後任・次案件を提案中"),"終了予定：次の提案先を決める","")))))</f>
        <v/>
      </c>
    </row>
    <row r="58" customFormat="false" ht="15" hidden="false" customHeight="false" outlineLevel="0" collapsed="false">
      <c r="A58" s="25"/>
      <c r="B58" s="25"/>
      <c r="C58" s="26"/>
      <c r="D58" s="26"/>
      <c r="E58" s="27" t="str">
        <f aca="false">IF(D58="","",D58-$D$3)</f>
        <v/>
      </c>
      <c r="F58" s="28" t="str">
        <f aca="false">IF(E58="","",E58-$B$3)</f>
        <v/>
      </c>
      <c r="G58" s="24"/>
      <c r="H58" s="29"/>
      <c r="I58" s="29"/>
      <c r="J58" s="30" t="str">
        <f aca="false">IF(OR(H58="",I58=""),"",I58-H58)</f>
        <v/>
      </c>
      <c r="K58" s="24"/>
      <c r="L58" s="25"/>
      <c r="M58" s="31" t="str">
        <f aca="false">IF(OR(A58="",D58=""),"",IF(OR(K58="更新合意",K58="終了決定"),"",IF(F58&lt;0,"更新確認期限を過ぎています",IF(F58&lt;=$F$3,"期限まで"&amp;$F$3&amp;"日以内",IF(AND(G58="終了",K58&lt;&gt;"後任・次案件を提案中"),"終了予定：次の提案先を決める","")))))</f>
        <v/>
      </c>
    </row>
    <row r="59" customFormat="false" ht="15" hidden="false" customHeight="false" outlineLevel="0" collapsed="false">
      <c r="A59" s="25"/>
      <c r="B59" s="25"/>
      <c r="C59" s="26"/>
      <c r="D59" s="26"/>
      <c r="E59" s="27" t="str">
        <f aca="false">IF(D59="","",D59-$D$3)</f>
        <v/>
      </c>
      <c r="F59" s="28" t="str">
        <f aca="false">IF(E59="","",E59-$B$3)</f>
        <v/>
      </c>
      <c r="G59" s="24"/>
      <c r="H59" s="29"/>
      <c r="I59" s="29"/>
      <c r="J59" s="30" t="str">
        <f aca="false">IF(OR(H59="",I59=""),"",I59-H59)</f>
        <v/>
      </c>
      <c r="K59" s="24"/>
      <c r="L59" s="25"/>
      <c r="M59" s="31" t="str">
        <f aca="false">IF(OR(A59="",D59=""),"",IF(OR(K59="更新合意",K59="終了決定"),"",IF(F59&lt;0,"更新確認期限を過ぎています",IF(F59&lt;=$F$3,"期限まで"&amp;$F$3&amp;"日以内",IF(AND(G59="終了",K59&lt;&gt;"後任・次案件を提案中"),"終了予定：次の提案先を決める","")))))</f>
        <v/>
      </c>
    </row>
    <row r="60" customFormat="false" ht="15" hidden="false" customHeight="false" outlineLevel="0" collapsed="false">
      <c r="A60" s="25"/>
      <c r="B60" s="25"/>
      <c r="C60" s="26"/>
      <c r="D60" s="26"/>
      <c r="E60" s="27" t="str">
        <f aca="false">IF(D60="","",D60-$D$3)</f>
        <v/>
      </c>
      <c r="F60" s="28" t="str">
        <f aca="false">IF(E60="","",E60-$B$3)</f>
        <v/>
      </c>
      <c r="G60" s="24"/>
      <c r="H60" s="29"/>
      <c r="I60" s="29"/>
      <c r="J60" s="30" t="str">
        <f aca="false">IF(OR(H60="",I60=""),"",I60-H60)</f>
        <v/>
      </c>
      <c r="K60" s="24"/>
      <c r="L60" s="25"/>
      <c r="M60" s="31" t="str">
        <f aca="false">IF(OR(A60="",D60=""),"",IF(OR(K60="更新合意",K60="終了決定"),"",IF(F60&lt;0,"更新確認期限を過ぎています",IF(F60&lt;=$F$3,"期限まで"&amp;$F$3&amp;"日以内",IF(AND(G60="終了",K60&lt;&gt;"後任・次案件を提案中"),"終了予定：次の提案先を決める","")))))</f>
        <v/>
      </c>
    </row>
    <row r="61" customFormat="false" ht="15" hidden="false" customHeight="false" outlineLevel="0" collapsed="false">
      <c r="A61" s="25"/>
      <c r="B61" s="25"/>
      <c r="C61" s="26"/>
      <c r="D61" s="26"/>
      <c r="E61" s="27" t="str">
        <f aca="false">IF(D61="","",D61-$D$3)</f>
        <v/>
      </c>
      <c r="F61" s="28" t="str">
        <f aca="false">IF(E61="","",E61-$B$3)</f>
        <v/>
      </c>
      <c r="G61" s="24"/>
      <c r="H61" s="29"/>
      <c r="I61" s="29"/>
      <c r="J61" s="30" t="str">
        <f aca="false">IF(OR(H61="",I61=""),"",I61-H61)</f>
        <v/>
      </c>
      <c r="K61" s="24"/>
      <c r="L61" s="25"/>
      <c r="M61" s="31" t="str">
        <f aca="false">IF(OR(A61="",D61=""),"",IF(OR(K61="更新合意",K61="終了決定"),"",IF(F61&lt;0,"更新確認期限を過ぎています",IF(F61&lt;=$F$3,"期限まで"&amp;$F$3&amp;"日以内",IF(AND(G61="終了",K61&lt;&gt;"後任・次案件を提案中"),"終了予定：次の提案先を決める","")))))</f>
        <v/>
      </c>
    </row>
    <row r="62" customFormat="false" ht="15" hidden="false" customHeight="false" outlineLevel="0" collapsed="false">
      <c r="A62" s="25"/>
      <c r="B62" s="25"/>
      <c r="C62" s="26"/>
      <c r="D62" s="26"/>
      <c r="E62" s="27" t="str">
        <f aca="false">IF(D62="","",D62-$D$3)</f>
        <v/>
      </c>
      <c r="F62" s="28" t="str">
        <f aca="false">IF(E62="","",E62-$B$3)</f>
        <v/>
      </c>
      <c r="G62" s="24"/>
      <c r="H62" s="29"/>
      <c r="I62" s="29"/>
      <c r="J62" s="30" t="str">
        <f aca="false">IF(OR(H62="",I62=""),"",I62-H62)</f>
        <v/>
      </c>
      <c r="K62" s="24"/>
      <c r="L62" s="25"/>
      <c r="M62" s="31" t="str">
        <f aca="false">IF(OR(A62="",D62=""),"",IF(OR(K62="更新合意",K62="終了決定"),"",IF(F62&lt;0,"更新確認期限を過ぎています",IF(F62&lt;=$F$3,"期限まで"&amp;$F$3&amp;"日以内",IF(AND(G62="終了",K62&lt;&gt;"後任・次案件を提案中"),"終了予定：次の提案先を決める","")))))</f>
        <v/>
      </c>
    </row>
    <row r="63" customFormat="false" ht="15" hidden="false" customHeight="false" outlineLevel="0" collapsed="false">
      <c r="A63" s="25"/>
      <c r="B63" s="25"/>
      <c r="C63" s="26"/>
      <c r="D63" s="26"/>
      <c r="E63" s="27" t="str">
        <f aca="false">IF(D63="","",D63-$D$3)</f>
        <v/>
      </c>
      <c r="F63" s="28" t="str">
        <f aca="false">IF(E63="","",E63-$B$3)</f>
        <v/>
      </c>
      <c r="G63" s="24"/>
      <c r="H63" s="29"/>
      <c r="I63" s="29"/>
      <c r="J63" s="30" t="str">
        <f aca="false">IF(OR(H63="",I63=""),"",I63-H63)</f>
        <v/>
      </c>
      <c r="K63" s="24"/>
      <c r="L63" s="25"/>
      <c r="M63" s="31" t="str">
        <f aca="false">IF(OR(A63="",D63=""),"",IF(OR(K63="更新合意",K63="終了決定"),"",IF(F63&lt;0,"更新確認期限を過ぎています",IF(F63&lt;=$F$3,"期限まで"&amp;$F$3&amp;"日以内",IF(AND(G63="終了",K63&lt;&gt;"後任・次案件を提案中"),"終了予定：次の提案先を決める","")))))</f>
        <v/>
      </c>
    </row>
    <row r="64" customFormat="false" ht="15" hidden="false" customHeight="false" outlineLevel="0" collapsed="false">
      <c r="A64" s="25"/>
      <c r="B64" s="25"/>
      <c r="C64" s="26"/>
      <c r="D64" s="26"/>
      <c r="E64" s="27" t="str">
        <f aca="false">IF(D64="","",D64-$D$3)</f>
        <v/>
      </c>
      <c r="F64" s="28" t="str">
        <f aca="false">IF(E64="","",E64-$B$3)</f>
        <v/>
      </c>
      <c r="G64" s="24"/>
      <c r="H64" s="29"/>
      <c r="I64" s="29"/>
      <c r="J64" s="30" t="str">
        <f aca="false">IF(OR(H64="",I64=""),"",I64-H64)</f>
        <v/>
      </c>
      <c r="K64" s="24"/>
      <c r="L64" s="25"/>
      <c r="M64" s="31" t="str">
        <f aca="false">IF(OR(A64="",D64=""),"",IF(OR(K64="更新合意",K64="終了決定"),"",IF(F64&lt;0,"更新確認期限を過ぎています",IF(F64&lt;=$F$3,"期限まで"&amp;$F$3&amp;"日以内",IF(AND(G64="終了",K64&lt;&gt;"後任・次案件を提案中"),"終了予定：次の提案先を決める","")))))</f>
        <v/>
      </c>
    </row>
    <row r="65" customFormat="false" ht="15" hidden="false" customHeight="false" outlineLevel="0" collapsed="false">
      <c r="A65" s="25"/>
      <c r="B65" s="25"/>
      <c r="C65" s="26"/>
      <c r="D65" s="26"/>
      <c r="E65" s="27" t="str">
        <f aca="false">IF(D65="","",D65-$D$3)</f>
        <v/>
      </c>
      <c r="F65" s="28" t="str">
        <f aca="false">IF(E65="","",E65-$B$3)</f>
        <v/>
      </c>
      <c r="G65" s="24"/>
      <c r="H65" s="29"/>
      <c r="I65" s="29"/>
      <c r="J65" s="30" t="str">
        <f aca="false">IF(OR(H65="",I65=""),"",I65-H65)</f>
        <v/>
      </c>
      <c r="K65" s="24"/>
      <c r="L65" s="25"/>
      <c r="M65" s="31" t="str">
        <f aca="false">IF(OR(A65="",D65=""),"",IF(OR(K65="更新合意",K65="終了決定"),"",IF(F65&lt;0,"更新確認期限を過ぎています",IF(F65&lt;=$F$3,"期限まで"&amp;$F$3&amp;"日以内",IF(AND(G65="終了",K65&lt;&gt;"後任・次案件を提案中"),"終了予定：次の提案先を決める","")))))</f>
        <v/>
      </c>
    </row>
    <row r="66" customFormat="false" ht="15" hidden="false" customHeight="false" outlineLevel="0" collapsed="false">
      <c r="A66" s="25"/>
      <c r="B66" s="25"/>
      <c r="C66" s="26"/>
      <c r="D66" s="26"/>
      <c r="E66" s="27" t="str">
        <f aca="false">IF(D66="","",D66-$D$3)</f>
        <v/>
      </c>
      <c r="F66" s="28" t="str">
        <f aca="false">IF(E66="","",E66-$B$3)</f>
        <v/>
      </c>
      <c r="G66" s="24"/>
      <c r="H66" s="29"/>
      <c r="I66" s="29"/>
      <c r="J66" s="30" t="str">
        <f aca="false">IF(OR(H66="",I66=""),"",I66-H66)</f>
        <v/>
      </c>
      <c r="K66" s="24"/>
      <c r="L66" s="25"/>
      <c r="M66" s="31" t="str">
        <f aca="false">IF(OR(A66="",D66=""),"",IF(OR(K66="更新合意",K66="終了決定"),"",IF(F66&lt;0,"更新確認期限を過ぎています",IF(F66&lt;=$F$3,"期限まで"&amp;$F$3&amp;"日以内",IF(AND(G66="終了",K66&lt;&gt;"後任・次案件を提案中"),"終了予定：次の提案先を決める","")))))</f>
        <v/>
      </c>
    </row>
    <row r="67" customFormat="false" ht="15" hidden="false" customHeight="false" outlineLevel="0" collapsed="false">
      <c r="A67" s="25"/>
      <c r="B67" s="25"/>
      <c r="C67" s="26"/>
      <c r="D67" s="26"/>
      <c r="E67" s="27" t="str">
        <f aca="false">IF(D67="","",D67-$D$3)</f>
        <v/>
      </c>
      <c r="F67" s="28" t="str">
        <f aca="false">IF(E67="","",E67-$B$3)</f>
        <v/>
      </c>
      <c r="G67" s="24"/>
      <c r="H67" s="29"/>
      <c r="I67" s="29"/>
      <c r="J67" s="30" t="str">
        <f aca="false">IF(OR(H67="",I67=""),"",I67-H67)</f>
        <v/>
      </c>
      <c r="K67" s="24"/>
      <c r="L67" s="25"/>
      <c r="M67" s="31" t="str">
        <f aca="false">IF(OR(A67="",D67=""),"",IF(OR(K67="更新合意",K67="終了決定"),"",IF(F67&lt;0,"更新確認期限を過ぎています",IF(F67&lt;=$F$3,"期限まで"&amp;$F$3&amp;"日以内",IF(AND(G67="終了",K67&lt;&gt;"後任・次案件を提案中"),"終了予定：次の提案先を決める","")))))</f>
        <v/>
      </c>
    </row>
    <row r="68" customFormat="false" ht="15" hidden="false" customHeight="false" outlineLevel="0" collapsed="false">
      <c r="A68" s="25"/>
      <c r="B68" s="25"/>
      <c r="C68" s="26"/>
      <c r="D68" s="26"/>
      <c r="E68" s="27" t="str">
        <f aca="false">IF(D68="","",D68-$D$3)</f>
        <v/>
      </c>
      <c r="F68" s="28" t="str">
        <f aca="false">IF(E68="","",E68-$B$3)</f>
        <v/>
      </c>
      <c r="G68" s="24"/>
      <c r="H68" s="29"/>
      <c r="I68" s="29"/>
      <c r="J68" s="30" t="str">
        <f aca="false">IF(OR(H68="",I68=""),"",I68-H68)</f>
        <v/>
      </c>
      <c r="K68" s="24"/>
      <c r="L68" s="25"/>
      <c r="M68" s="31" t="str">
        <f aca="false">IF(OR(A68="",D68=""),"",IF(OR(K68="更新合意",K68="終了決定"),"",IF(F68&lt;0,"更新確認期限を過ぎています",IF(F68&lt;=$F$3,"期限まで"&amp;$F$3&amp;"日以内",IF(AND(G68="終了",K68&lt;&gt;"後任・次案件を提案中"),"終了予定：次の提案先を決める","")))))</f>
        <v/>
      </c>
    </row>
    <row r="69" customFormat="false" ht="15" hidden="false" customHeight="false" outlineLevel="0" collapsed="false">
      <c r="A69" s="25"/>
      <c r="B69" s="25"/>
      <c r="C69" s="26"/>
      <c r="D69" s="26"/>
      <c r="E69" s="27" t="str">
        <f aca="false">IF(D69="","",D69-$D$3)</f>
        <v/>
      </c>
      <c r="F69" s="28" t="str">
        <f aca="false">IF(E69="","",E69-$B$3)</f>
        <v/>
      </c>
      <c r="G69" s="24"/>
      <c r="H69" s="29"/>
      <c r="I69" s="29"/>
      <c r="J69" s="30" t="str">
        <f aca="false">IF(OR(H69="",I69=""),"",I69-H69)</f>
        <v/>
      </c>
      <c r="K69" s="24"/>
      <c r="L69" s="25"/>
      <c r="M69" s="31" t="str">
        <f aca="false">IF(OR(A69="",D69=""),"",IF(OR(K69="更新合意",K69="終了決定"),"",IF(F69&lt;0,"更新確認期限を過ぎています",IF(F69&lt;=$F$3,"期限まで"&amp;$F$3&amp;"日以内",IF(AND(G69="終了",K69&lt;&gt;"後任・次案件を提案中"),"終了予定：次の提案先を決める","")))))</f>
        <v/>
      </c>
    </row>
    <row r="70" customFormat="false" ht="15" hidden="false" customHeight="false" outlineLevel="0" collapsed="false">
      <c r="A70" s="25"/>
      <c r="B70" s="25"/>
      <c r="C70" s="26"/>
      <c r="D70" s="26"/>
      <c r="E70" s="27" t="str">
        <f aca="false">IF(D70="","",D70-$D$3)</f>
        <v/>
      </c>
      <c r="F70" s="28" t="str">
        <f aca="false">IF(E70="","",E70-$B$3)</f>
        <v/>
      </c>
      <c r="G70" s="24"/>
      <c r="H70" s="29"/>
      <c r="I70" s="29"/>
      <c r="J70" s="30" t="str">
        <f aca="false">IF(OR(H70="",I70=""),"",I70-H70)</f>
        <v/>
      </c>
      <c r="K70" s="24"/>
      <c r="L70" s="25"/>
      <c r="M70" s="31" t="str">
        <f aca="false">IF(OR(A70="",D70=""),"",IF(OR(K70="更新合意",K70="終了決定"),"",IF(F70&lt;0,"更新確認期限を過ぎています",IF(F70&lt;=$F$3,"期限まで"&amp;$F$3&amp;"日以内",IF(AND(G70="終了",K70&lt;&gt;"後任・次案件を提案中"),"終了予定：次の提案先を決める","")))))</f>
        <v/>
      </c>
    </row>
    <row r="71" customFormat="false" ht="15" hidden="false" customHeight="false" outlineLevel="0" collapsed="false">
      <c r="A71" s="25"/>
      <c r="B71" s="25"/>
      <c r="C71" s="26"/>
      <c r="D71" s="26"/>
      <c r="E71" s="27" t="str">
        <f aca="false">IF(D71="","",D71-$D$3)</f>
        <v/>
      </c>
      <c r="F71" s="28" t="str">
        <f aca="false">IF(E71="","",E71-$B$3)</f>
        <v/>
      </c>
      <c r="G71" s="24"/>
      <c r="H71" s="29"/>
      <c r="I71" s="29"/>
      <c r="J71" s="30" t="str">
        <f aca="false">IF(OR(H71="",I71=""),"",I71-H71)</f>
        <v/>
      </c>
      <c r="K71" s="24"/>
      <c r="L71" s="25"/>
      <c r="M71" s="31" t="str">
        <f aca="false">IF(OR(A71="",D71=""),"",IF(OR(K71="更新合意",K71="終了決定"),"",IF(F71&lt;0,"更新確認期限を過ぎています",IF(F71&lt;=$F$3,"期限まで"&amp;$F$3&amp;"日以内",IF(AND(G71="終了",K71&lt;&gt;"後任・次案件を提案中"),"終了予定：次の提案先を決める","")))))</f>
        <v/>
      </c>
    </row>
    <row r="72" customFormat="false" ht="15" hidden="false" customHeight="false" outlineLevel="0" collapsed="false">
      <c r="A72" s="25"/>
      <c r="B72" s="25"/>
      <c r="C72" s="26"/>
      <c r="D72" s="26"/>
      <c r="E72" s="27" t="str">
        <f aca="false">IF(D72="","",D72-$D$3)</f>
        <v/>
      </c>
      <c r="F72" s="28" t="str">
        <f aca="false">IF(E72="","",E72-$B$3)</f>
        <v/>
      </c>
      <c r="G72" s="24"/>
      <c r="H72" s="29"/>
      <c r="I72" s="29"/>
      <c r="J72" s="30" t="str">
        <f aca="false">IF(OR(H72="",I72=""),"",I72-H72)</f>
        <v/>
      </c>
      <c r="K72" s="24"/>
      <c r="L72" s="25"/>
      <c r="M72" s="31" t="str">
        <f aca="false">IF(OR(A72="",D72=""),"",IF(OR(K72="更新合意",K72="終了決定"),"",IF(F72&lt;0,"更新確認期限を過ぎています",IF(F72&lt;=$F$3,"期限まで"&amp;$F$3&amp;"日以内",IF(AND(G72="終了",K72&lt;&gt;"後任・次案件を提案中"),"終了予定：次の提案先を決める","")))))</f>
        <v/>
      </c>
    </row>
    <row r="73" customFormat="false" ht="15" hidden="false" customHeight="false" outlineLevel="0" collapsed="false">
      <c r="A73" s="25"/>
      <c r="B73" s="25"/>
      <c r="C73" s="26"/>
      <c r="D73" s="26"/>
      <c r="E73" s="27" t="str">
        <f aca="false">IF(D73="","",D73-$D$3)</f>
        <v/>
      </c>
      <c r="F73" s="28" t="str">
        <f aca="false">IF(E73="","",E73-$B$3)</f>
        <v/>
      </c>
      <c r="G73" s="24"/>
      <c r="H73" s="29"/>
      <c r="I73" s="29"/>
      <c r="J73" s="30" t="str">
        <f aca="false">IF(OR(H73="",I73=""),"",I73-H73)</f>
        <v/>
      </c>
      <c r="K73" s="24"/>
      <c r="L73" s="25"/>
      <c r="M73" s="31" t="str">
        <f aca="false">IF(OR(A73="",D73=""),"",IF(OR(K73="更新合意",K73="終了決定"),"",IF(F73&lt;0,"更新確認期限を過ぎています",IF(F73&lt;=$F$3,"期限まで"&amp;$F$3&amp;"日以内",IF(AND(G73="終了",K73&lt;&gt;"後任・次案件を提案中"),"終了予定：次の提案先を決める","")))))</f>
        <v/>
      </c>
    </row>
    <row r="74" customFormat="false" ht="15" hidden="false" customHeight="false" outlineLevel="0" collapsed="false">
      <c r="A74" s="25"/>
      <c r="B74" s="25"/>
      <c r="C74" s="26"/>
      <c r="D74" s="26"/>
      <c r="E74" s="27" t="str">
        <f aca="false">IF(D74="","",D74-$D$3)</f>
        <v/>
      </c>
      <c r="F74" s="28" t="str">
        <f aca="false">IF(E74="","",E74-$B$3)</f>
        <v/>
      </c>
      <c r="G74" s="24"/>
      <c r="H74" s="29"/>
      <c r="I74" s="29"/>
      <c r="J74" s="30" t="str">
        <f aca="false">IF(OR(H74="",I74=""),"",I74-H74)</f>
        <v/>
      </c>
      <c r="K74" s="24"/>
      <c r="L74" s="25"/>
      <c r="M74" s="31" t="str">
        <f aca="false">IF(OR(A74="",D74=""),"",IF(OR(K74="更新合意",K74="終了決定"),"",IF(F74&lt;0,"更新確認期限を過ぎています",IF(F74&lt;=$F$3,"期限まで"&amp;$F$3&amp;"日以内",IF(AND(G74="終了",K74&lt;&gt;"後任・次案件を提案中"),"終了予定：次の提案先を決める","")))))</f>
        <v/>
      </c>
    </row>
    <row r="75" customFormat="false" ht="15" hidden="false" customHeight="false" outlineLevel="0" collapsed="false">
      <c r="A75" s="25"/>
      <c r="B75" s="25"/>
      <c r="C75" s="26"/>
      <c r="D75" s="26"/>
      <c r="E75" s="27" t="str">
        <f aca="false">IF(D75="","",D75-$D$3)</f>
        <v/>
      </c>
      <c r="F75" s="28" t="str">
        <f aca="false">IF(E75="","",E75-$B$3)</f>
        <v/>
      </c>
      <c r="G75" s="24"/>
      <c r="H75" s="29"/>
      <c r="I75" s="29"/>
      <c r="J75" s="30" t="str">
        <f aca="false">IF(OR(H75="",I75=""),"",I75-H75)</f>
        <v/>
      </c>
      <c r="K75" s="24"/>
      <c r="L75" s="25"/>
      <c r="M75" s="31" t="str">
        <f aca="false">IF(OR(A75="",D75=""),"",IF(OR(K75="更新合意",K75="終了決定"),"",IF(F75&lt;0,"更新確認期限を過ぎています",IF(F75&lt;=$F$3,"期限まで"&amp;$F$3&amp;"日以内",IF(AND(G75="終了",K75&lt;&gt;"後任・次案件を提案中"),"終了予定：次の提案先を決める","")))))</f>
        <v/>
      </c>
    </row>
    <row r="76" customFormat="false" ht="15" hidden="false" customHeight="false" outlineLevel="0" collapsed="false">
      <c r="A76" s="25"/>
      <c r="B76" s="25"/>
      <c r="C76" s="26"/>
      <c r="D76" s="26"/>
      <c r="E76" s="27" t="str">
        <f aca="false">IF(D76="","",D76-$D$3)</f>
        <v/>
      </c>
      <c r="F76" s="28" t="str">
        <f aca="false">IF(E76="","",E76-$B$3)</f>
        <v/>
      </c>
      <c r="G76" s="24"/>
      <c r="H76" s="29"/>
      <c r="I76" s="29"/>
      <c r="J76" s="30" t="str">
        <f aca="false">IF(OR(H76="",I76=""),"",I76-H76)</f>
        <v/>
      </c>
      <c r="K76" s="24"/>
      <c r="L76" s="25"/>
      <c r="M76" s="31" t="str">
        <f aca="false">IF(OR(A76="",D76=""),"",IF(OR(K76="更新合意",K76="終了決定"),"",IF(F76&lt;0,"更新確認期限を過ぎています",IF(F76&lt;=$F$3,"期限まで"&amp;$F$3&amp;"日以内",IF(AND(G76="終了",K76&lt;&gt;"後任・次案件を提案中"),"終了予定：次の提案先を決める","")))))</f>
        <v/>
      </c>
    </row>
    <row r="77" customFormat="false" ht="15" hidden="false" customHeight="false" outlineLevel="0" collapsed="false">
      <c r="A77" s="25"/>
      <c r="B77" s="25"/>
      <c r="C77" s="26"/>
      <c r="D77" s="26"/>
      <c r="E77" s="27" t="str">
        <f aca="false">IF(D77="","",D77-$D$3)</f>
        <v/>
      </c>
      <c r="F77" s="28" t="str">
        <f aca="false">IF(E77="","",E77-$B$3)</f>
        <v/>
      </c>
      <c r="G77" s="24"/>
      <c r="H77" s="29"/>
      <c r="I77" s="29"/>
      <c r="J77" s="30" t="str">
        <f aca="false">IF(OR(H77="",I77=""),"",I77-H77)</f>
        <v/>
      </c>
      <c r="K77" s="24"/>
      <c r="L77" s="25"/>
      <c r="M77" s="31" t="str">
        <f aca="false">IF(OR(A77="",D77=""),"",IF(OR(K77="更新合意",K77="終了決定"),"",IF(F77&lt;0,"更新確認期限を過ぎています",IF(F77&lt;=$F$3,"期限まで"&amp;$F$3&amp;"日以内",IF(AND(G77="終了",K77&lt;&gt;"後任・次案件を提案中"),"終了予定：次の提案先を決める","")))))</f>
        <v/>
      </c>
    </row>
    <row r="78" customFormat="false" ht="15" hidden="false" customHeight="false" outlineLevel="0" collapsed="false">
      <c r="A78" s="25"/>
      <c r="B78" s="25"/>
      <c r="C78" s="26"/>
      <c r="D78" s="26"/>
      <c r="E78" s="27" t="str">
        <f aca="false">IF(D78="","",D78-$D$3)</f>
        <v/>
      </c>
      <c r="F78" s="28" t="str">
        <f aca="false">IF(E78="","",E78-$B$3)</f>
        <v/>
      </c>
      <c r="G78" s="24"/>
      <c r="H78" s="29"/>
      <c r="I78" s="29"/>
      <c r="J78" s="30" t="str">
        <f aca="false">IF(OR(H78="",I78=""),"",I78-H78)</f>
        <v/>
      </c>
      <c r="K78" s="24"/>
      <c r="L78" s="25"/>
      <c r="M78" s="31" t="str">
        <f aca="false">IF(OR(A78="",D78=""),"",IF(OR(K78="更新合意",K78="終了決定"),"",IF(F78&lt;0,"更新確認期限を過ぎています",IF(F78&lt;=$F$3,"期限まで"&amp;$F$3&amp;"日以内",IF(AND(G78="終了",K78&lt;&gt;"後任・次案件を提案中"),"終了予定：次の提案先を決める","")))))</f>
        <v/>
      </c>
    </row>
    <row r="79" customFormat="false" ht="15" hidden="false" customHeight="false" outlineLevel="0" collapsed="false">
      <c r="A79" s="25"/>
      <c r="B79" s="25"/>
      <c r="C79" s="26"/>
      <c r="D79" s="26"/>
      <c r="E79" s="27" t="str">
        <f aca="false">IF(D79="","",D79-$D$3)</f>
        <v/>
      </c>
      <c r="F79" s="28" t="str">
        <f aca="false">IF(E79="","",E79-$B$3)</f>
        <v/>
      </c>
      <c r="G79" s="24"/>
      <c r="H79" s="29"/>
      <c r="I79" s="29"/>
      <c r="J79" s="30" t="str">
        <f aca="false">IF(OR(H79="",I79=""),"",I79-H79)</f>
        <v/>
      </c>
      <c r="K79" s="24"/>
      <c r="L79" s="25"/>
      <c r="M79" s="31" t="str">
        <f aca="false">IF(OR(A79="",D79=""),"",IF(OR(K79="更新合意",K79="終了決定"),"",IF(F79&lt;0,"更新確認期限を過ぎています",IF(F79&lt;=$F$3,"期限まで"&amp;$F$3&amp;"日以内",IF(AND(G79="終了",K79&lt;&gt;"後任・次案件を提案中"),"終了予定：次の提案先を決める","")))))</f>
        <v/>
      </c>
    </row>
    <row r="80" customFormat="false" ht="15" hidden="false" customHeight="false" outlineLevel="0" collapsed="false">
      <c r="A80" s="25"/>
      <c r="B80" s="25"/>
      <c r="C80" s="26"/>
      <c r="D80" s="26"/>
      <c r="E80" s="27" t="str">
        <f aca="false">IF(D80="","",D80-$D$3)</f>
        <v/>
      </c>
      <c r="F80" s="28" t="str">
        <f aca="false">IF(E80="","",E80-$B$3)</f>
        <v/>
      </c>
      <c r="G80" s="24"/>
      <c r="H80" s="29"/>
      <c r="I80" s="29"/>
      <c r="J80" s="30" t="str">
        <f aca="false">IF(OR(H80="",I80=""),"",I80-H80)</f>
        <v/>
      </c>
      <c r="K80" s="24"/>
      <c r="L80" s="25"/>
      <c r="M80" s="31" t="str">
        <f aca="false">IF(OR(A80="",D80=""),"",IF(OR(K80="更新合意",K80="終了決定"),"",IF(F80&lt;0,"更新確認期限を過ぎています",IF(F80&lt;=$F$3,"期限まで"&amp;$F$3&amp;"日以内",IF(AND(G80="終了",K80&lt;&gt;"後任・次案件を提案中"),"終了予定：次の提案先を決める","")))))</f>
        <v/>
      </c>
    </row>
    <row r="81" customFormat="false" ht="15" hidden="false" customHeight="false" outlineLevel="0" collapsed="false">
      <c r="A81" s="25"/>
      <c r="B81" s="25"/>
      <c r="C81" s="26"/>
      <c r="D81" s="26"/>
      <c r="E81" s="27" t="str">
        <f aca="false">IF(D81="","",D81-$D$3)</f>
        <v/>
      </c>
      <c r="F81" s="28" t="str">
        <f aca="false">IF(E81="","",E81-$B$3)</f>
        <v/>
      </c>
      <c r="G81" s="24"/>
      <c r="H81" s="29"/>
      <c r="I81" s="29"/>
      <c r="J81" s="30" t="str">
        <f aca="false">IF(OR(H81="",I81=""),"",I81-H81)</f>
        <v/>
      </c>
      <c r="K81" s="24"/>
      <c r="L81" s="25"/>
      <c r="M81" s="31" t="str">
        <f aca="false">IF(OR(A81="",D81=""),"",IF(OR(K81="更新合意",K81="終了決定"),"",IF(F81&lt;0,"更新確認期限を過ぎています",IF(F81&lt;=$F$3,"期限まで"&amp;$F$3&amp;"日以内",IF(AND(G81="終了",K81&lt;&gt;"後任・次案件を提案中"),"終了予定：次の提案先を決める","")))))</f>
        <v/>
      </c>
    </row>
    <row r="82" customFormat="false" ht="15" hidden="false" customHeight="false" outlineLevel="0" collapsed="false">
      <c r="A82" s="25"/>
      <c r="B82" s="25"/>
      <c r="C82" s="26"/>
      <c r="D82" s="26"/>
      <c r="E82" s="27" t="str">
        <f aca="false">IF(D82="","",D82-$D$3)</f>
        <v/>
      </c>
      <c r="F82" s="28" t="str">
        <f aca="false">IF(E82="","",E82-$B$3)</f>
        <v/>
      </c>
      <c r="G82" s="24"/>
      <c r="H82" s="29"/>
      <c r="I82" s="29"/>
      <c r="J82" s="30" t="str">
        <f aca="false">IF(OR(H82="",I82=""),"",I82-H82)</f>
        <v/>
      </c>
      <c r="K82" s="24"/>
      <c r="L82" s="25"/>
      <c r="M82" s="31" t="str">
        <f aca="false">IF(OR(A82="",D82=""),"",IF(OR(K82="更新合意",K82="終了決定"),"",IF(F82&lt;0,"更新確認期限を過ぎています",IF(F82&lt;=$F$3,"期限まで"&amp;$F$3&amp;"日以内",IF(AND(G82="終了",K82&lt;&gt;"後任・次案件を提案中"),"終了予定：次の提案先を決める","")))))</f>
        <v/>
      </c>
    </row>
    <row r="83" customFormat="false" ht="15" hidden="false" customHeight="false" outlineLevel="0" collapsed="false">
      <c r="A83" s="25"/>
      <c r="B83" s="25"/>
      <c r="C83" s="26"/>
      <c r="D83" s="26"/>
      <c r="E83" s="27" t="str">
        <f aca="false">IF(D83="","",D83-$D$3)</f>
        <v/>
      </c>
      <c r="F83" s="28" t="str">
        <f aca="false">IF(E83="","",E83-$B$3)</f>
        <v/>
      </c>
      <c r="G83" s="24"/>
      <c r="H83" s="29"/>
      <c r="I83" s="29"/>
      <c r="J83" s="30" t="str">
        <f aca="false">IF(OR(H83="",I83=""),"",I83-H83)</f>
        <v/>
      </c>
      <c r="K83" s="24"/>
      <c r="L83" s="25"/>
      <c r="M83" s="31" t="str">
        <f aca="false">IF(OR(A83="",D83=""),"",IF(OR(K83="更新合意",K83="終了決定"),"",IF(F83&lt;0,"更新確認期限を過ぎています",IF(F83&lt;=$F$3,"期限まで"&amp;$F$3&amp;"日以内",IF(AND(G83="終了",K83&lt;&gt;"後任・次案件を提案中"),"終了予定：次の提案先を決める","")))))</f>
        <v/>
      </c>
    </row>
    <row r="84" customFormat="false" ht="15" hidden="false" customHeight="false" outlineLevel="0" collapsed="false">
      <c r="A84" s="25"/>
      <c r="B84" s="25"/>
      <c r="C84" s="26"/>
      <c r="D84" s="26"/>
      <c r="E84" s="27" t="str">
        <f aca="false">IF(D84="","",D84-$D$3)</f>
        <v/>
      </c>
      <c r="F84" s="28" t="str">
        <f aca="false">IF(E84="","",E84-$B$3)</f>
        <v/>
      </c>
      <c r="G84" s="24"/>
      <c r="H84" s="29"/>
      <c r="I84" s="29"/>
      <c r="J84" s="30" t="str">
        <f aca="false">IF(OR(H84="",I84=""),"",I84-H84)</f>
        <v/>
      </c>
      <c r="K84" s="24"/>
      <c r="L84" s="25"/>
      <c r="M84" s="31" t="str">
        <f aca="false">IF(OR(A84="",D84=""),"",IF(OR(K84="更新合意",K84="終了決定"),"",IF(F84&lt;0,"更新確認期限を過ぎています",IF(F84&lt;=$F$3,"期限まで"&amp;$F$3&amp;"日以内",IF(AND(G84="終了",K84&lt;&gt;"後任・次案件を提案中"),"終了予定：次の提案先を決める","")))))</f>
        <v/>
      </c>
    </row>
    <row r="85" customFormat="false" ht="15" hidden="false" customHeight="false" outlineLevel="0" collapsed="false">
      <c r="A85" s="25"/>
      <c r="B85" s="25"/>
      <c r="C85" s="26"/>
      <c r="D85" s="26"/>
      <c r="E85" s="27" t="str">
        <f aca="false">IF(D85="","",D85-$D$3)</f>
        <v/>
      </c>
      <c r="F85" s="28" t="str">
        <f aca="false">IF(E85="","",E85-$B$3)</f>
        <v/>
      </c>
      <c r="G85" s="24"/>
      <c r="H85" s="29"/>
      <c r="I85" s="29"/>
      <c r="J85" s="30" t="str">
        <f aca="false">IF(OR(H85="",I85=""),"",I85-H85)</f>
        <v/>
      </c>
      <c r="K85" s="24"/>
      <c r="L85" s="25"/>
      <c r="M85" s="31" t="str">
        <f aca="false">IF(OR(A85="",D85=""),"",IF(OR(K85="更新合意",K85="終了決定"),"",IF(F85&lt;0,"更新確認期限を過ぎています",IF(F85&lt;=$F$3,"期限まで"&amp;$F$3&amp;"日以内",IF(AND(G85="終了",K85&lt;&gt;"後任・次案件を提案中"),"終了予定：次の提案先を決める","")))))</f>
        <v/>
      </c>
    </row>
    <row r="86" customFormat="false" ht="15" hidden="false" customHeight="false" outlineLevel="0" collapsed="false">
      <c r="A86" s="25"/>
      <c r="B86" s="25"/>
      <c r="C86" s="26"/>
      <c r="D86" s="26"/>
      <c r="E86" s="27" t="str">
        <f aca="false">IF(D86="","",D86-$D$3)</f>
        <v/>
      </c>
      <c r="F86" s="28" t="str">
        <f aca="false">IF(E86="","",E86-$B$3)</f>
        <v/>
      </c>
      <c r="G86" s="24"/>
      <c r="H86" s="29"/>
      <c r="I86" s="29"/>
      <c r="J86" s="30" t="str">
        <f aca="false">IF(OR(H86="",I86=""),"",I86-H86)</f>
        <v/>
      </c>
      <c r="K86" s="24"/>
      <c r="L86" s="25"/>
      <c r="M86" s="31" t="str">
        <f aca="false">IF(OR(A86="",D86=""),"",IF(OR(K86="更新合意",K86="終了決定"),"",IF(F86&lt;0,"更新確認期限を過ぎています",IF(F86&lt;=$F$3,"期限まで"&amp;$F$3&amp;"日以内",IF(AND(G86="終了",K86&lt;&gt;"後任・次案件を提案中"),"終了予定：次の提案先を決める","")))))</f>
        <v/>
      </c>
    </row>
    <row r="87" customFormat="false" ht="15" hidden="false" customHeight="false" outlineLevel="0" collapsed="false">
      <c r="A87" s="25"/>
      <c r="B87" s="25"/>
      <c r="C87" s="26"/>
      <c r="D87" s="26"/>
      <c r="E87" s="27" t="str">
        <f aca="false">IF(D87="","",D87-$D$3)</f>
        <v/>
      </c>
      <c r="F87" s="28" t="str">
        <f aca="false">IF(E87="","",E87-$B$3)</f>
        <v/>
      </c>
      <c r="G87" s="24"/>
      <c r="H87" s="29"/>
      <c r="I87" s="29"/>
      <c r="J87" s="30" t="str">
        <f aca="false">IF(OR(H87="",I87=""),"",I87-H87)</f>
        <v/>
      </c>
      <c r="K87" s="24"/>
      <c r="L87" s="25"/>
      <c r="M87" s="31" t="str">
        <f aca="false">IF(OR(A87="",D87=""),"",IF(OR(K87="更新合意",K87="終了決定"),"",IF(F87&lt;0,"更新確認期限を過ぎています",IF(F87&lt;=$F$3,"期限まで"&amp;$F$3&amp;"日以内",IF(AND(G87="終了",K87&lt;&gt;"後任・次案件を提案中"),"終了予定：次の提案先を決める","")))))</f>
        <v/>
      </c>
    </row>
    <row r="88" customFormat="false" ht="15" hidden="false" customHeight="false" outlineLevel="0" collapsed="false">
      <c r="A88" s="25"/>
      <c r="B88" s="25"/>
      <c r="C88" s="26"/>
      <c r="D88" s="26"/>
      <c r="E88" s="27" t="str">
        <f aca="false">IF(D88="","",D88-$D$3)</f>
        <v/>
      </c>
      <c r="F88" s="28" t="str">
        <f aca="false">IF(E88="","",E88-$B$3)</f>
        <v/>
      </c>
      <c r="G88" s="24"/>
      <c r="H88" s="29"/>
      <c r="I88" s="29"/>
      <c r="J88" s="30" t="str">
        <f aca="false">IF(OR(H88="",I88=""),"",I88-H88)</f>
        <v/>
      </c>
      <c r="K88" s="24"/>
      <c r="L88" s="25"/>
      <c r="M88" s="31" t="str">
        <f aca="false">IF(OR(A88="",D88=""),"",IF(OR(K88="更新合意",K88="終了決定"),"",IF(F88&lt;0,"更新確認期限を過ぎています",IF(F88&lt;=$F$3,"期限まで"&amp;$F$3&amp;"日以内",IF(AND(G88="終了",K88&lt;&gt;"後任・次案件を提案中"),"終了予定：次の提案先を決める","")))))</f>
        <v/>
      </c>
    </row>
    <row r="89" customFormat="false" ht="15" hidden="false" customHeight="false" outlineLevel="0" collapsed="false">
      <c r="A89" s="25"/>
      <c r="B89" s="25"/>
      <c r="C89" s="26"/>
      <c r="D89" s="26"/>
      <c r="E89" s="27" t="str">
        <f aca="false">IF(D89="","",D89-$D$3)</f>
        <v/>
      </c>
      <c r="F89" s="28" t="str">
        <f aca="false">IF(E89="","",E89-$B$3)</f>
        <v/>
      </c>
      <c r="G89" s="24"/>
      <c r="H89" s="29"/>
      <c r="I89" s="29"/>
      <c r="J89" s="30" t="str">
        <f aca="false">IF(OR(H89="",I89=""),"",I89-H89)</f>
        <v/>
      </c>
      <c r="K89" s="24"/>
      <c r="L89" s="25"/>
      <c r="M89" s="31" t="str">
        <f aca="false">IF(OR(A89="",D89=""),"",IF(OR(K89="更新合意",K89="終了決定"),"",IF(F89&lt;0,"更新確認期限を過ぎています",IF(F89&lt;=$F$3,"期限まで"&amp;$F$3&amp;"日以内",IF(AND(G89="終了",K89&lt;&gt;"後任・次案件を提案中"),"終了予定：次の提案先を決める","")))))</f>
        <v/>
      </c>
    </row>
    <row r="90" customFormat="false" ht="15" hidden="false" customHeight="false" outlineLevel="0" collapsed="false">
      <c r="A90" s="25"/>
      <c r="B90" s="25"/>
      <c r="C90" s="26"/>
      <c r="D90" s="26"/>
      <c r="E90" s="27" t="str">
        <f aca="false">IF(D90="","",D90-$D$3)</f>
        <v/>
      </c>
      <c r="F90" s="28" t="str">
        <f aca="false">IF(E90="","",E90-$B$3)</f>
        <v/>
      </c>
      <c r="G90" s="24"/>
      <c r="H90" s="29"/>
      <c r="I90" s="29"/>
      <c r="J90" s="30" t="str">
        <f aca="false">IF(OR(H90="",I90=""),"",I90-H90)</f>
        <v/>
      </c>
      <c r="K90" s="24"/>
      <c r="L90" s="25"/>
      <c r="M90" s="31" t="str">
        <f aca="false">IF(OR(A90="",D90=""),"",IF(OR(K90="更新合意",K90="終了決定"),"",IF(F90&lt;0,"更新確認期限を過ぎています",IF(F90&lt;=$F$3,"期限まで"&amp;$F$3&amp;"日以内",IF(AND(G90="終了",K90&lt;&gt;"後任・次案件を提案中"),"終了予定：次の提案先を決める","")))))</f>
        <v/>
      </c>
    </row>
    <row r="91" customFormat="false" ht="15" hidden="false" customHeight="false" outlineLevel="0" collapsed="false">
      <c r="A91" s="25"/>
      <c r="B91" s="25"/>
      <c r="C91" s="26"/>
      <c r="D91" s="26"/>
      <c r="E91" s="27" t="str">
        <f aca="false">IF(D91="","",D91-$D$3)</f>
        <v/>
      </c>
      <c r="F91" s="28" t="str">
        <f aca="false">IF(E91="","",E91-$B$3)</f>
        <v/>
      </c>
      <c r="G91" s="24"/>
      <c r="H91" s="29"/>
      <c r="I91" s="29"/>
      <c r="J91" s="30" t="str">
        <f aca="false">IF(OR(H91="",I91=""),"",I91-H91)</f>
        <v/>
      </c>
      <c r="K91" s="24"/>
      <c r="L91" s="25"/>
      <c r="M91" s="31" t="str">
        <f aca="false">IF(OR(A91="",D91=""),"",IF(OR(K91="更新合意",K91="終了決定"),"",IF(F91&lt;0,"更新確認期限を過ぎています",IF(F91&lt;=$F$3,"期限まで"&amp;$F$3&amp;"日以内",IF(AND(G91="終了",K91&lt;&gt;"後任・次案件を提案中"),"終了予定：次の提案先を決める","")))))</f>
        <v/>
      </c>
    </row>
    <row r="92" customFormat="false" ht="15" hidden="false" customHeight="false" outlineLevel="0" collapsed="false">
      <c r="A92" s="25"/>
      <c r="B92" s="25"/>
      <c r="C92" s="26"/>
      <c r="D92" s="26"/>
      <c r="E92" s="27" t="str">
        <f aca="false">IF(D92="","",D92-$D$3)</f>
        <v/>
      </c>
      <c r="F92" s="28" t="str">
        <f aca="false">IF(E92="","",E92-$B$3)</f>
        <v/>
      </c>
      <c r="G92" s="24"/>
      <c r="H92" s="29"/>
      <c r="I92" s="29"/>
      <c r="J92" s="30" t="str">
        <f aca="false">IF(OR(H92="",I92=""),"",I92-H92)</f>
        <v/>
      </c>
      <c r="K92" s="24"/>
      <c r="L92" s="25"/>
      <c r="M92" s="31" t="str">
        <f aca="false">IF(OR(A92="",D92=""),"",IF(OR(K92="更新合意",K92="終了決定"),"",IF(F92&lt;0,"更新確認期限を過ぎています",IF(F92&lt;=$F$3,"期限まで"&amp;$F$3&amp;"日以内",IF(AND(G92="終了",K92&lt;&gt;"後任・次案件を提案中"),"終了予定：次の提案先を決める","")))))</f>
        <v/>
      </c>
    </row>
    <row r="93" customFormat="false" ht="15" hidden="false" customHeight="false" outlineLevel="0" collapsed="false">
      <c r="A93" s="25"/>
      <c r="B93" s="25"/>
      <c r="C93" s="26"/>
      <c r="D93" s="26"/>
      <c r="E93" s="27" t="str">
        <f aca="false">IF(D93="","",D93-$D$3)</f>
        <v/>
      </c>
      <c r="F93" s="28" t="str">
        <f aca="false">IF(E93="","",E93-$B$3)</f>
        <v/>
      </c>
      <c r="G93" s="24"/>
      <c r="H93" s="29"/>
      <c r="I93" s="29"/>
      <c r="J93" s="30" t="str">
        <f aca="false">IF(OR(H93="",I93=""),"",I93-H93)</f>
        <v/>
      </c>
      <c r="K93" s="24"/>
      <c r="L93" s="25"/>
      <c r="M93" s="31" t="str">
        <f aca="false">IF(OR(A93="",D93=""),"",IF(OR(K93="更新合意",K93="終了決定"),"",IF(F93&lt;0,"更新確認期限を過ぎています",IF(F93&lt;=$F$3,"期限まで"&amp;$F$3&amp;"日以内",IF(AND(G93="終了",K93&lt;&gt;"後任・次案件を提案中"),"終了予定：次の提案先を決める","")))))</f>
        <v/>
      </c>
    </row>
    <row r="94" customFormat="false" ht="15" hidden="false" customHeight="false" outlineLevel="0" collapsed="false">
      <c r="A94" s="25"/>
      <c r="B94" s="25"/>
      <c r="C94" s="26"/>
      <c r="D94" s="26"/>
      <c r="E94" s="27" t="str">
        <f aca="false">IF(D94="","",D94-$D$3)</f>
        <v/>
      </c>
      <c r="F94" s="28" t="str">
        <f aca="false">IF(E94="","",E94-$B$3)</f>
        <v/>
      </c>
      <c r="G94" s="24"/>
      <c r="H94" s="29"/>
      <c r="I94" s="29"/>
      <c r="J94" s="30" t="str">
        <f aca="false">IF(OR(H94="",I94=""),"",I94-H94)</f>
        <v/>
      </c>
      <c r="K94" s="24"/>
      <c r="L94" s="25"/>
      <c r="M94" s="31" t="str">
        <f aca="false">IF(OR(A94="",D94=""),"",IF(OR(K94="更新合意",K94="終了決定"),"",IF(F94&lt;0,"更新確認期限を過ぎています",IF(F94&lt;=$F$3,"期限まで"&amp;$F$3&amp;"日以内",IF(AND(G94="終了",K94&lt;&gt;"後任・次案件を提案中"),"終了予定：次の提案先を決める","")))))</f>
        <v/>
      </c>
    </row>
    <row r="95" customFormat="false" ht="15" hidden="false" customHeight="false" outlineLevel="0" collapsed="false">
      <c r="A95" s="25"/>
      <c r="B95" s="25"/>
      <c r="C95" s="26"/>
      <c r="D95" s="26"/>
      <c r="E95" s="27" t="str">
        <f aca="false">IF(D95="","",D95-$D$3)</f>
        <v/>
      </c>
      <c r="F95" s="28" t="str">
        <f aca="false">IF(E95="","",E95-$B$3)</f>
        <v/>
      </c>
      <c r="G95" s="24"/>
      <c r="H95" s="29"/>
      <c r="I95" s="29"/>
      <c r="J95" s="30" t="str">
        <f aca="false">IF(OR(H95="",I95=""),"",I95-H95)</f>
        <v/>
      </c>
      <c r="K95" s="24"/>
      <c r="L95" s="25"/>
      <c r="M95" s="31" t="str">
        <f aca="false">IF(OR(A95="",D95=""),"",IF(OR(K95="更新合意",K95="終了決定"),"",IF(F95&lt;0,"更新確認期限を過ぎています",IF(F95&lt;=$F$3,"期限まで"&amp;$F$3&amp;"日以内",IF(AND(G95="終了",K95&lt;&gt;"後任・次案件を提案中"),"終了予定：次の提案先を決める","")))))</f>
        <v/>
      </c>
    </row>
    <row r="96" customFormat="false" ht="15" hidden="false" customHeight="false" outlineLevel="0" collapsed="false">
      <c r="A96" s="25"/>
      <c r="B96" s="25"/>
      <c r="C96" s="26"/>
      <c r="D96" s="26"/>
      <c r="E96" s="27" t="str">
        <f aca="false">IF(D96="","",D96-$D$3)</f>
        <v/>
      </c>
      <c r="F96" s="28" t="str">
        <f aca="false">IF(E96="","",E96-$B$3)</f>
        <v/>
      </c>
      <c r="G96" s="24"/>
      <c r="H96" s="29"/>
      <c r="I96" s="29"/>
      <c r="J96" s="30" t="str">
        <f aca="false">IF(OR(H96="",I96=""),"",I96-H96)</f>
        <v/>
      </c>
      <c r="K96" s="24"/>
      <c r="L96" s="25"/>
      <c r="M96" s="31" t="str">
        <f aca="false">IF(OR(A96="",D96=""),"",IF(OR(K96="更新合意",K96="終了決定"),"",IF(F96&lt;0,"更新確認期限を過ぎています",IF(F96&lt;=$F$3,"期限まで"&amp;$F$3&amp;"日以内",IF(AND(G96="終了",K96&lt;&gt;"後任・次案件を提案中"),"終了予定：次の提案先を決める","")))))</f>
        <v/>
      </c>
    </row>
    <row r="97" customFormat="false" ht="15" hidden="false" customHeight="false" outlineLevel="0" collapsed="false">
      <c r="A97" s="25"/>
      <c r="B97" s="25"/>
      <c r="C97" s="26"/>
      <c r="D97" s="26"/>
      <c r="E97" s="27" t="str">
        <f aca="false">IF(D97="","",D97-$D$3)</f>
        <v/>
      </c>
      <c r="F97" s="28" t="str">
        <f aca="false">IF(E97="","",E97-$B$3)</f>
        <v/>
      </c>
      <c r="G97" s="24"/>
      <c r="H97" s="29"/>
      <c r="I97" s="29"/>
      <c r="J97" s="30" t="str">
        <f aca="false">IF(OR(H97="",I97=""),"",I97-H97)</f>
        <v/>
      </c>
      <c r="K97" s="24"/>
      <c r="L97" s="25"/>
      <c r="M97" s="31" t="str">
        <f aca="false">IF(OR(A97="",D97=""),"",IF(OR(K97="更新合意",K97="終了決定"),"",IF(F97&lt;0,"更新確認期限を過ぎています",IF(F97&lt;=$F$3,"期限まで"&amp;$F$3&amp;"日以内",IF(AND(G97="終了",K97&lt;&gt;"後任・次案件を提案中"),"終了予定：次の提案先を決める","")))))</f>
        <v/>
      </c>
    </row>
    <row r="98" customFormat="false" ht="15" hidden="false" customHeight="false" outlineLevel="0" collapsed="false">
      <c r="A98" s="25"/>
      <c r="B98" s="25"/>
      <c r="C98" s="26"/>
      <c r="D98" s="26"/>
      <c r="E98" s="27" t="str">
        <f aca="false">IF(D98="","",D98-$D$3)</f>
        <v/>
      </c>
      <c r="F98" s="28" t="str">
        <f aca="false">IF(E98="","",E98-$B$3)</f>
        <v/>
      </c>
      <c r="G98" s="24"/>
      <c r="H98" s="29"/>
      <c r="I98" s="29"/>
      <c r="J98" s="30" t="str">
        <f aca="false">IF(OR(H98="",I98=""),"",I98-H98)</f>
        <v/>
      </c>
      <c r="K98" s="24"/>
      <c r="L98" s="25"/>
      <c r="M98" s="31" t="str">
        <f aca="false">IF(OR(A98="",D98=""),"",IF(OR(K98="更新合意",K98="終了決定"),"",IF(F98&lt;0,"更新確認期限を過ぎています",IF(F98&lt;=$F$3,"期限まで"&amp;$F$3&amp;"日以内",IF(AND(G98="終了",K98&lt;&gt;"後任・次案件を提案中"),"終了予定：次の提案先を決める","")))))</f>
        <v/>
      </c>
    </row>
    <row r="99" customFormat="false" ht="15" hidden="false" customHeight="false" outlineLevel="0" collapsed="false">
      <c r="A99" s="25"/>
      <c r="B99" s="25"/>
      <c r="C99" s="26"/>
      <c r="D99" s="26"/>
      <c r="E99" s="27" t="str">
        <f aca="false">IF(D99="","",D99-$D$3)</f>
        <v/>
      </c>
      <c r="F99" s="28" t="str">
        <f aca="false">IF(E99="","",E99-$B$3)</f>
        <v/>
      </c>
      <c r="G99" s="24"/>
      <c r="H99" s="29"/>
      <c r="I99" s="29"/>
      <c r="J99" s="30" t="str">
        <f aca="false">IF(OR(H99="",I99=""),"",I99-H99)</f>
        <v/>
      </c>
      <c r="K99" s="24"/>
      <c r="L99" s="25"/>
      <c r="M99" s="31" t="str">
        <f aca="false">IF(OR(A99="",D99=""),"",IF(OR(K99="更新合意",K99="終了決定"),"",IF(F99&lt;0,"更新確認期限を過ぎています",IF(F99&lt;=$F$3,"期限まで"&amp;$F$3&amp;"日以内",IF(AND(G99="終了",K99&lt;&gt;"後任・次案件を提案中"),"終了予定：次の提案先を決める","")))))</f>
        <v/>
      </c>
    </row>
    <row r="100" customFormat="false" ht="15" hidden="false" customHeight="false" outlineLevel="0" collapsed="false">
      <c r="A100" s="25"/>
      <c r="B100" s="25"/>
      <c r="C100" s="26"/>
      <c r="D100" s="26"/>
      <c r="E100" s="27" t="str">
        <f aca="false">IF(D100="","",D100-$D$3)</f>
        <v/>
      </c>
      <c r="F100" s="28" t="str">
        <f aca="false">IF(E100="","",E100-$B$3)</f>
        <v/>
      </c>
      <c r="G100" s="24"/>
      <c r="H100" s="29"/>
      <c r="I100" s="29"/>
      <c r="J100" s="30" t="str">
        <f aca="false">IF(OR(H100="",I100=""),"",I100-H100)</f>
        <v/>
      </c>
      <c r="K100" s="24"/>
      <c r="L100" s="25"/>
      <c r="M100" s="31" t="str">
        <f aca="false">IF(OR(A100="",D100=""),"",IF(OR(K100="更新合意",K100="終了決定"),"",IF(F100&lt;0,"更新確認期限を過ぎています",IF(F100&lt;=$F$3,"期限まで"&amp;$F$3&amp;"日以内",IF(AND(G100="終了",K100&lt;&gt;"後任・次案件を提案中"),"終了予定：次の提案先を決める","")))))</f>
        <v/>
      </c>
    </row>
    <row r="101" customFormat="false" ht="15" hidden="false" customHeight="false" outlineLevel="0" collapsed="false">
      <c r="A101" s="25"/>
      <c r="B101" s="25"/>
      <c r="C101" s="26"/>
      <c r="D101" s="26"/>
      <c r="E101" s="27" t="str">
        <f aca="false">IF(D101="","",D101-$D$3)</f>
        <v/>
      </c>
      <c r="F101" s="28" t="str">
        <f aca="false">IF(E101="","",E101-$B$3)</f>
        <v/>
      </c>
      <c r="G101" s="24"/>
      <c r="H101" s="29"/>
      <c r="I101" s="29"/>
      <c r="J101" s="30" t="str">
        <f aca="false">IF(OR(H101="",I101=""),"",I101-H101)</f>
        <v/>
      </c>
      <c r="K101" s="24"/>
      <c r="L101" s="25"/>
      <c r="M101" s="31" t="str">
        <f aca="false">IF(OR(A101="",D101=""),"",IF(OR(K101="更新合意",K101="終了決定"),"",IF(F101&lt;0,"更新確認期限を過ぎています",IF(F101&lt;=$F$3,"期限まで"&amp;$F$3&amp;"日以内",IF(AND(G101="終了",K101&lt;&gt;"後任・次案件を提案中"),"終了予定：次の提案先を決める","")))))</f>
        <v/>
      </c>
    </row>
    <row r="102" customFormat="false" ht="15" hidden="false" customHeight="false" outlineLevel="0" collapsed="false">
      <c r="A102" s="25"/>
      <c r="B102" s="25"/>
      <c r="C102" s="26"/>
      <c r="D102" s="26"/>
      <c r="E102" s="27" t="str">
        <f aca="false">IF(D102="","",D102-$D$3)</f>
        <v/>
      </c>
      <c r="F102" s="28" t="str">
        <f aca="false">IF(E102="","",E102-$B$3)</f>
        <v/>
      </c>
      <c r="G102" s="24"/>
      <c r="H102" s="29"/>
      <c r="I102" s="29"/>
      <c r="J102" s="30" t="str">
        <f aca="false">IF(OR(H102="",I102=""),"",I102-H102)</f>
        <v/>
      </c>
      <c r="K102" s="24"/>
      <c r="L102" s="25"/>
      <c r="M102" s="31" t="str">
        <f aca="false">IF(OR(A102="",D102=""),"",IF(OR(K102="更新合意",K102="終了決定"),"",IF(F102&lt;0,"更新確認期限を過ぎています",IF(F102&lt;=$F$3,"期限まで"&amp;$F$3&amp;"日以内",IF(AND(G102="終了",K102&lt;&gt;"後任・次案件を提案中"),"終了予定：次の提案先を決める","")))))</f>
        <v/>
      </c>
    </row>
    <row r="103" customFormat="false" ht="15" hidden="false" customHeight="false" outlineLevel="0" collapsed="false">
      <c r="A103" s="25"/>
      <c r="B103" s="25"/>
      <c r="C103" s="26"/>
      <c r="D103" s="26"/>
      <c r="E103" s="27" t="str">
        <f aca="false">IF(D103="","",D103-$D$3)</f>
        <v/>
      </c>
      <c r="F103" s="28" t="str">
        <f aca="false">IF(E103="","",E103-$B$3)</f>
        <v/>
      </c>
      <c r="G103" s="24"/>
      <c r="H103" s="29"/>
      <c r="I103" s="29"/>
      <c r="J103" s="30" t="str">
        <f aca="false">IF(OR(H103="",I103=""),"",I103-H103)</f>
        <v/>
      </c>
      <c r="K103" s="24"/>
      <c r="L103" s="25"/>
      <c r="M103" s="31" t="str">
        <f aca="false">IF(OR(A103="",D103=""),"",IF(OR(K103="更新合意",K103="終了決定"),"",IF(F103&lt;0,"更新確認期限を過ぎています",IF(F103&lt;=$F$3,"期限まで"&amp;$F$3&amp;"日以内",IF(AND(G103="終了",K103&lt;&gt;"後任・次案件を提案中"),"終了予定：次の提案先を決める","")))))</f>
        <v/>
      </c>
    </row>
    <row r="104" customFormat="false" ht="15" hidden="false" customHeight="false" outlineLevel="0" collapsed="false">
      <c r="A104" s="25"/>
      <c r="B104" s="25"/>
      <c r="C104" s="26"/>
      <c r="D104" s="26"/>
      <c r="E104" s="27" t="str">
        <f aca="false">IF(D104="","",D104-$D$3)</f>
        <v/>
      </c>
      <c r="F104" s="28" t="str">
        <f aca="false">IF(E104="","",E104-$B$3)</f>
        <v/>
      </c>
      <c r="G104" s="24"/>
      <c r="H104" s="29"/>
      <c r="I104" s="29"/>
      <c r="J104" s="30" t="str">
        <f aca="false">IF(OR(H104="",I104=""),"",I104-H104)</f>
        <v/>
      </c>
      <c r="K104" s="24"/>
      <c r="L104" s="25"/>
      <c r="M104" s="31" t="str">
        <f aca="false">IF(OR(A104="",D104=""),"",IF(OR(K104="更新合意",K104="終了決定"),"",IF(F104&lt;0,"更新確認期限を過ぎています",IF(F104&lt;=$F$3,"期限まで"&amp;$F$3&amp;"日以内",IF(AND(G104="終了",K104&lt;&gt;"後任・次案件を提案中"),"終了予定：次の提案先を決める","")))))</f>
        <v/>
      </c>
    </row>
    <row r="105" customFormat="false" ht="15" hidden="false" customHeight="false" outlineLevel="0" collapsed="false">
      <c r="A105" s="25"/>
      <c r="B105" s="25"/>
      <c r="C105" s="26"/>
      <c r="D105" s="26"/>
      <c r="E105" s="27" t="str">
        <f aca="false">IF(D105="","",D105-$D$3)</f>
        <v/>
      </c>
      <c r="F105" s="28" t="str">
        <f aca="false">IF(E105="","",E105-$B$3)</f>
        <v/>
      </c>
      <c r="G105" s="24"/>
      <c r="H105" s="29"/>
      <c r="I105" s="29"/>
      <c r="J105" s="30" t="str">
        <f aca="false">IF(OR(H105="",I105=""),"",I105-H105)</f>
        <v/>
      </c>
      <c r="K105" s="24"/>
      <c r="L105" s="25"/>
      <c r="M105" s="31" t="str">
        <f aca="false">IF(OR(A105="",D105=""),"",IF(OR(K105="更新合意",K105="終了決定"),"",IF(F105&lt;0,"更新確認期限を過ぎています",IF(F105&lt;=$F$3,"期限まで"&amp;$F$3&amp;"日以内",IF(AND(G105="終了",K105&lt;&gt;"後任・次案件を提案中"),"終了予定：次の提案先を決める","")))))</f>
        <v/>
      </c>
    </row>
    <row r="106" customFormat="false" ht="15" hidden="false" customHeight="false" outlineLevel="0" collapsed="false">
      <c r="A106" s="25"/>
      <c r="B106" s="25"/>
      <c r="C106" s="26"/>
      <c r="D106" s="26"/>
      <c r="E106" s="27" t="str">
        <f aca="false">IF(D106="","",D106-$D$3)</f>
        <v/>
      </c>
      <c r="F106" s="28" t="str">
        <f aca="false">IF(E106="","",E106-$B$3)</f>
        <v/>
      </c>
      <c r="G106" s="24"/>
      <c r="H106" s="29"/>
      <c r="I106" s="29"/>
      <c r="J106" s="30" t="str">
        <f aca="false">IF(OR(H106="",I106=""),"",I106-H106)</f>
        <v/>
      </c>
      <c r="K106" s="24"/>
      <c r="L106" s="25"/>
      <c r="M106" s="31" t="str">
        <f aca="false">IF(OR(A106="",D106=""),"",IF(OR(K106="更新合意",K106="終了決定"),"",IF(F106&lt;0,"更新確認期限を過ぎています",IF(F106&lt;=$F$3,"期限まで"&amp;$F$3&amp;"日以内",IF(AND(G106="終了",K106&lt;&gt;"後任・次案件を提案中"),"終了予定：次の提案先を決める","")))))</f>
        <v/>
      </c>
    </row>
    <row r="107" customFormat="false" ht="15" hidden="false" customHeight="false" outlineLevel="0" collapsed="false">
      <c r="A107" s="25"/>
      <c r="B107" s="25"/>
      <c r="C107" s="26"/>
      <c r="D107" s="26"/>
      <c r="E107" s="27" t="str">
        <f aca="false">IF(D107="","",D107-$D$3)</f>
        <v/>
      </c>
      <c r="F107" s="28" t="str">
        <f aca="false">IF(E107="","",E107-$B$3)</f>
        <v/>
      </c>
      <c r="G107" s="24"/>
      <c r="H107" s="29"/>
      <c r="I107" s="29"/>
      <c r="J107" s="30" t="str">
        <f aca="false">IF(OR(H107="",I107=""),"",I107-H107)</f>
        <v/>
      </c>
      <c r="K107" s="24"/>
      <c r="L107" s="25"/>
      <c r="M107" s="31" t="str">
        <f aca="false">IF(OR(A107="",D107=""),"",IF(OR(K107="更新合意",K107="終了決定"),"",IF(F107&lt;0,"更新確認期限を過ぎています",IF(F107&lt;=$F$3,"期限まで"&amp;$F$3&amp;"日以内",IF(AND(G107="終了",K107&lt;&gt;"後任・次案件を提案中"),"終了予定：次の提案先を決める","")))))</f>
        <v/>
      </c>
    </row>
    <row r="108" customFormat="false" ht="15" hidden="false" customHeight="false" outlineLevel="0" collapsed="false">
      <c r="A108" s="25"/>
      <c r="B108" s="25"/>
      <c r="C108" s="26"/>
      <c r="D108" s="26"/>
      <c r="E108" s="27" t="str">
        <f aca="false">IF(D108="","",D108-$D$3)</f>
        <v/>
      </c>
      <c r="F108" s="28" t="str">
        <f aca="false">IF(E108="","",E108-$B$3)</f>
        <v/>
      </c>
      <c r="G108" s="24"/>
      <c r="H108" s="29"/>
      <c r="I108" s="29"/>
      <c r="J108" s="30" t="str">
        <f aca="false">IF(OR(H108="",I108=""),"",I108-H108)</f>
        <v/>
      </c>
      <c r="K108" s="24"/>
      <c r="L108" s="25"/>
      <c r="M108" s="31" t="str">
        <f aca="false">IF(OR(A108="",D108=""),"",IF(OR(K108="更新合意",K108="終了決定"),"",IF(F108&lt;0,"更新確認期限を過ぎています",IF(F108&lt;=$F$3,"期限まで"&amp;$F$3&amp;"日以内",IF(AND(G108="終了",K108&lt;&gt;"後任・次案件を提案中"),"終了予定：次の提案先を決める","")))))</f>
        <v/>
      </c>
    </row>
    <row r="109" customFormat="false" ht="15" hidden="false" customHeight="false" outlineLevel="0" collapsed="false">
      <c r="A109" s="25"/>
      <c r="B109" s="25"/>
      <c r="C109" s="26"/>
      <c r="D109" s="26"/>
      <c r="E109" s="27" t="str">
        <f aca="false">IF(D109="","",D109-$D$3)</f>
        <v/>
      </c>
      <c r="F109" s="28" t="str">
        <f aca="false">IF(E109="","",E109-$B$3)</f>
        <v/>
      </c>
      <c r="G109" s="24"/>
      <c r="H109" s="29"/>
      <c r="I109" s="29"/>
      <c r="J109" s="30" t="str">
        <f aca="false">IF(OR(H109="",I109=""),"",I109-H109)</f>
        <v/>
      </c>
      <c r="K109" s="24"/>
      <c r="L109" s="25"/>
      <c r="M109" s="31" t="str">
        <f aca="false">IF(OR(A109="",D109=""),"",IF(OR(K109="更新合意",K109="終了決定"),"",IF(F109&lt;0,"更新確認期限を過ぎています",IF(F109&lt;=$F$3,"期限まで"&amp;$F$3&amp;"日以内",IF(AND(G109="終了",K109&lt;&gt;"後任・次案件を提案中"),"終了予定：次の提案先を決める","")))))</f>
        <v/>
      </c>
    </row>
    <row r="110" customFormat="false" ht="15" hidden="false" customHeight="false" outlineLevel="0" collapsed="false">
      <c r="A110" s="25"/>
      <c r="B110" s="25"/>
      <c r="C110" s="26"/>
      <c r="D110" s="26"/>
      <c r="E110" s="27" t="str">
        <f aca="false">IF(D110="","",D110-$D$3)</f>
        <v/>
      </c>
      <c r="F110" s="28" t="str">
        <f aca="false">IF(E110="","",E110-$B$3)</f>
        <v/>
      </c>
      <c r="G110" s="24"/>
      <c r="H110" s="29"/>
      <c r="I110" s="29"/>
      <c r="J110" s="30" t="str">
        <f aca="false">IF(OR(H110="",I110=""),"",I110-H110)</f>
        <v/>
      </c>
      <c r="K110" s="24"/>
      <c r="L110" s="25"/>
      <c r="M110" s="31" t="str">
        <f aca="false">IF(OR(A110="",D110=""),"",IF(OR(K110="更新合意",K110="終了決定"),"",IF(F110&lt;0,"更新確認期限を過ぎています",IF(F110&lt;=$F$3,"期限まで"&amp;$F$3&amp;"日以内",IF(AND(G110="終了",K110&lt;&gt;"後任・次案件を提案中"),"終了予定：次の提案先を決める","")))))</f>
        <v/>
      </c>
    </row>
    <row r="111" customFormat="false" ht="15" hidden="false" customHeight="false" outlineLevel="0" collapsed="false">
      <c r="A111" s="25"/>
      <c r="B111" s="25"/>
      <c r="C111" s="26"/>
      <c r="D111" s="26"/>
      <c r="E111" s="27" t="str">
        <f aca="false">IF(D111="","",D111-$D$3)</f>
        <v/>
      </c>
      <c r="F111" s="28" t="str">
        <f aca="false">IF(E111="","",E111-$B$3)</f>
        <v/>
      </c>
      <c r="G111" s="24"/>
      <c r="H111" s="29"/>
      <c r="I111" s="29"/>
      <c r="J111" s="30" t="str">
        <f aca="false">IF(OR(H111="",I111=""),"",I111-H111)</f>
        <v/>
      </c>
      <c r="K111" s="24"/>
      <c r="L111" s="25"/>
      <c r="M111" s="31" t="str">
        <f aca="false">IF(OR(A111="",D111=""),"",IF(OR(K111="更新合意",K111="終了決定"),"",IF(F111&lt;0,"更新確認期限を過ぎています",IF(F111&lt;=$F$3,"期限まで"&amp;$F$3&amp;"日以内",IF(AND(G111="終了",K111&lt;&gt;"後任・次案件を提案中"),"終了予定：次の提案先を決める","")))))</f>
        <v/>
      </c>
    </row>
    <row r="112" customFormat="false" ht="15" hidden="false" customHeight="false" outlineLevel="0" collapsed="false">
      <c r="A112" s="25"/>
      <c r="B112" s="25"/>
      <c r="C112" s="26"/>
      <c r="D112" s="26"/>
      <c r="E112" s="27" t="str">
        <f aca="false">IF(D112="","",D112-$D$3)</f>
        <v/>
      </c>
      <c r="F112" s="28" t="str">
        <f aca="false">IF(E112="","",E112-$B$3)</f>
        <v/>
      </c>
      <c r="G112" s="24"/>
      <c r="H112" s="29"/>
      <c r="I112" s="29"/>
      <c r="J112" s="30" t="str">
        <f aca="false">IF(OR(H112="",I112=""),"",I112-H112)</f>
        <v/>
      </c>
      <c r="K112" s="24"/>
      <c r="L112" s="25"/>
      <c r="M112" s="31" t="str">
        <f aca="false">IF(OR(A112="",D112=""),"",IF(OR(K112="更新合意",K112="終了決定"),"",IF(F112&lt;0,"更新確認期限を過ぎています",IF(F112&lt;=$F$3,"期限まで"&amp;$F$3&amp;"日以内",IF(AND(G112="終了",K112&lt;&gt;"後任・次案件を提案中"),"終了予定：次の提案先を決める","")))))</f>
        <v/>
      </c>
    </row>
    <row r="113" customFormat="false" ht="15" hidden="false" customHeight="false" outlineLevel="0" collapsed="false">
      <c r="A113" s="25"/>
      <c r="B113" s="25"/>
      <c r="C113" s="26"/>
      <c r="D113" s="26"/>
      <c r="E113" s="27" t="str">
        <f aca="false">IF(D113="","",D113-$D$3)</f>
        <v/>
      </c>
      <c r="F113" s="28" t="str">
        <f aca="false">IF(E113="","",E113-$B$3)</f>
        <v/>
      </c>
      <c r="G113" s="24"/>
      <c r="H113" s="29"/>
      <c r="I113" s="29"/>
      <c r="J113" s="30" t="str">
        <f aca="false">IF(OR(H113="",I113=""),"",I113-H113)</f>
        <v/>
      </c>
      <c r="K113" s="24"/>
      <c r="L113" s="25"/>
      <c r="M113" s="31" t="str">
        <f aca="false">IF(OR(A113="",D113=""),"",IF(OR(K113="更新合意",K113="終了決定"),"",IF(F113&lt;0,"更新確認期限を過ぎています",IF(F113&lt;=$F$3,"期限まで"&amp;$F$3&amp;"日以内",IF(AND(G113="終了",K113&lt;&gt;"後任・次案件を提案中"),"終了予定：次の提案先を決める","")))))</f>
        <v/>
      </c>
    </row>
    <row r="114" customFormat="false" ht="15" hidden="false" customHeight="false" outlineLevel="0" collapsed="false">
      <c r="A114" s="25"/>
      <c r="B114" s="25"/>
      <c r="C114" s="26"/>
      <c r="D114" s="26"/>
      <c r="E114" s="27" t="str">
        <f aca="false">IF(D114="","",D114-$D$3)</f>
        <v/>
      </c>
      <c r="F114" s="28" t="str">
        <f aca="false">IF(E114="","",E114-$B$3)</f>
        <v/>
      </c>
      <c r="G114" s="24"/>
      <c r="H114" s="29"/>
      <c r="I114" s="29"/>
      <c r="J114" s="30" t="str">
        <f aca="false">IF(OR(H114="",I114=""),"",I114-H114)</f>
        <v/>
      </c>
      <c r="K114" s="24"/>
      <c r="L114" s="25"/>
      <c r="M114" s="31" t="str">
        <f aca="false">IF(OR(A114="",D114=""),"",IF(OR(K114="更新合意",K114="終了決定"),"",IF(F114&lt;0,"更新確認期限を過ぎています",IF(F114&lt;=$F$3,"期限まで"&amp;$F$3&amp;"日以内",IF(AND(G114="終了",K114&lt;&gt;"後任・次案件を提案中"),"終了予定：次の提案先を決める","")))))</f>
        <v/>
      </c>
    </row>
    <row r="115" customFormat="false" ht="15" hidden="false" customHeight="false" outlineLevel="0" collapsed="false">
      <c r="A115" s="25"/>
      <c r="B115" s="25"/>
      <c r="C115" s="26"/>
      <c r="D115" s="26"/>
      <c r="E115" s="27" t="str">
        <f aca="false">IF(D115="","",D115-$D$3)</f>
        <v/>
      </c>
      <c r="F115" s="28" t="str">
        <f aca="false">IF(E115="","",E115-$B$3)</f>
        <v/>
      </c>
      <c r="G115" s="24"/>
      <c r="H115" s="29"/>
      <c r="I115" s="29"/>
      <c r="J115" s="30" t="str">
        <f aca="false">IF(OR(H115="",I115=""),"",I115-H115)</f>
        <v/>
      </c>
      <c r="K115" s="24"/>
      <c r="L115" s="25"/>
      <c r="M115" s="31" t="str">
        <f aca="false">IF(OR(A115="",D115=""),"",IF(OR(K115="更新合意",K115="終了決定"),"",IF(F115&lt;0,"更新確認期限を過ぎています",IF(F115&lt;=$F$3,"期限まで"&amp;$F$3&amp;"日以内",IF(AND(G115="終了",K115&lt;&gt;"後任・次案件を提案中"),"終了予定：次の提案先を決める","")))))</f>
        <v/>
      </c>
    </row>
    <row r="116" customFormat="false" ht="15" hidden="false" customHeight="false" outlineLevel="0" collapsed="false">
      <c r="A116" s="25"/>
      <c r="B116" s="25"/>
      <c r="C116" s="26"/>
      <c r="D116" s="26"/>
      <c r="E116" s="27" t="str">
        <f aca="false">IF(D116="","",D116-$D$3)</f>
        <v/>
      </c>
      <c r="F116" s="28" t="str">
        <f aca="false">IF(E116="","",E116-$B$3)</f>
        <v/>
      </c>
      <c r="G116" s="24"/>
      <c r="H116" s="29"/>
      <c r="I116" s="29"/>
      <c r="J116" s="30" t="str">
        <f aca="false">IF(OR(H116="",I116=""),"",I116-H116)</f>
        <v/>
      </c>
      <c r="K116" s="24"/>
      <c r="L116" s="25"/>
      <c r="M116" s="31" t="str">
        <f aca="false">IF(OR(A116="",D116=""),"",IF(OR(K116="更新合意",K116="終了決定"),"",IF(F116&lt;0,"更新確認期限を過ぎています",IF(F116&lt;=$F$3,"期限まで"&amp;$F$3&amp;"日以内",IF(AND(G116="終了",K116&lt;&gt;"後任・次案件を提案中"),"終了予定：次の提案先を決める","")))))</f>
        <v/>
      </c>
    </row>
    <row r="117" customFormat="false" ht="15" hidden="false" customHeight="false" outlineLevel="0" collapsed="false">
      <c r="A117" s="25"/>
      <c r="B117" s="25"/>
      <c r="C117" s="26"/>
      <c r="D117" s="26"/>
      <c r="E117" s="27" t="str">
        <f aca="false">IF(D117="","",D117-$D$3)</f>
        <v/>
      </c>
      <c r="F117" s="28" t="str">
        <f aca="false">IF(E117="","",E117-$B$3)</f>
        <v/>
      </c>
      <c r="G117" s="24"/>
      <c r="H117" s="29"/>
      <c r="I117" s="29"/>
      <c r="J117" s="30" t="str">
        <f aca="false">IF(OR(H117="",I117=""),"",I117-H117)</f>
        <v/>
      </c>
      <c r="K117" s="24"/>
      <c r="L117" s="25"/>
      <c r="M117" s="31" t="str">
        <f aca="false">IF(OR(A117="",D117=""),"",IF(OR(K117="更新合意",K117="終了決定"),"",IF(F117&lt;0,"更新確認期限を過ぎています",IF(F117&lt;=$F$3,"期限まで"&amp;$F$3&amp;"日以内",IF(AND(G117="終了",K117&lt;&gt;"後任・次案件を提案中"),"終了予定：次の提案先を決める","")))))</f>
        <v/>
      </c>
    </row>
    <row r="118" customFormat="false" ht="15" hidden="false" customHeight="false" outlineLevel="0" collapsed="false">
      <c r="A118" s="25"/>
      <c r="B118" s="25"/>
      <c r="C118" s="26"/>
      <c r="D118" s="26"/>
      <c r="E118" s="27" t="str">
        <f aca="false">IF(D118="","",D118-$D$3)</f>
        <v/>
      </c>
      <c r="F118" s="28" t="str">
        <f aca="false">IF(E118="","",E118-$B$3)</f>
        <v/>
      </c>
      <c r="G118" s="24"/>
      <c r="H118" s="29"/>
      <c r="I118" s="29"/>
      <c r="J118" s="30" t="str">
        <f aca="false">IF(OR(H118="",I118=""),"",I118-H118)</f>
        <v/>
      </c>
      <c r="K118" s="24"/>
      <c r="L118" s="25"/>
      <c r="M118" s="31" t="str">
        <f aca="false">IF(OR(A118="",D118=""),"",IF(OR(K118="更新合意",K118="終了決定"),"",IF(F118&lt;0,"更新確認期限を過ぎています",IF(F118&lt;=$F$3,"期限まで"&amp;$F$3&amp;"日以内",IF(AND(G118="終了",K118&lt;&gt;"後任・次案件を提案中"),"終了予定：次の提案先を決める","")))))</f>
        <v/>
      </c>
    </row>
    <row r="119" customFormat="false" ht="15" hidden="false" customHeight="false" outlineLevel="0" collapsed="false">
      <c r="A119" s="25"/>
      <c r="B119" s="25"/>
      <c r="C119" s="26"/>
      <c r="D119" s="26"/>
      <c r="E119" s="27" t="str">
        <f aca="false">IF(D119="","",D119-$D$3)</f>
        <v/>
      </c>
      <c r="F119" s="28" t="str">
        <f aca="false">IF(E119="","",E119-$B$3)</f>
        <v/>
      </c>
      <c r="G119" s="24"/>
      <c r="H119" s="29"/>
      <c r="I119" s="29"/>
      <c r="J119" s="30" t="str">
        <f aca="false">IF(OR(H119="",I119=""),"",I119-H119)</f>
        <v/>
      </c>
      <c r="K119" s="24"/>
      <c r="L119" s="25"/>
      <c r="M119" s="31" t="str">
        <f aca="false">IF(OR(A119="",D119=""),"",IF(OR(K119="更新合意",K119="終了決定"),"",IF(F119&lt;0,"更新確認期限を過ぎています",IF(F119&lt;=$F$3,"期限まで"&amp;$F$3&amp;"日以内",IF(AND(G119="終了",K119&lt;&gt;"後任・次案件を提案中"),"終了予定：次の提案先を決める","")))))</f>
        <v/>
      </c>
    </row>
    <row r="120" customFormat="false" ht="15" hidden="false" customHeight="false" outlineLevel="0" collapsed="false">
      <c r="A120" s="25"/>
      <c r="B120" s="25"/>
      <c r="C120" s="26"/>
      <c r="D120" s="26"/>
      <c r="E120" s="27" t="str">
        <f aca="false">IF(D120="","",D120-$D$3)</f>
        <v/>
      </c>
      <c r="F120" s="28" t="str">
        <f aca="false">IF(E120="","",E120-$B$3)</f>
        <v/>
      </c>
      <c r="G120" s="24"/>
      <c r="H120" s="29"/>
      <c r="I120" s="29"/>
      <c r="J120" s="30" t="str">
        <f aca="false">IF(OR(H120="",I120=""),"",I120-H120)</f>
        <v/>
      </c>
      <c r="K120" s="24"/>
      <c r="L120" s="25"/>
      <c r="M120" s="31" t="str">
        <f aca="false">IF(OR(A120="",D120=""),"",IF(OR(K120="更新合意",K120="終了決定"),"",IF(F120&lt;0,"更新確認期限を過ぎています",IF(F120&lt;=$F$3,"期限まで"&amp;$F$3&amp;"日以内",IF(AND(G120="終了",K120&lt;&gt;"後任・次案件を提案中"),"終了予定：次の提案先を決める","")))))</f>
        <v/>
      </c>
    </row>
    <row r="121" customFormat="false" ht="15" hidden="false" customHeight="false" outlineLevel="0" collapsed="false">
      <c r="A121" s="25"/>
      <c r="B121" s="25"/>
      <c r="C121" s="26"/>
      <c r="D121" s="26"/>
      <c r="E121" s="27" t="str">
        <f aca="false">IF(D121="","",D121-$D$3)</f>
        <v/>
      </c>
      <c r="F121" s="28" t="str">
        <f aca="false">IF(E121="","",E121-$B$3)</f>
        <v/>
      </c>
      <c r="G121" s="24"/>
      <c r="H121" s="29"/>
      <c r="I121" s="29"/>
      <c r="J121" s="30" t="str">
        <f aca="false">IF(OR(H121="",I121=""),"",I121-H121)</f>
        <v/>
      </c>
      <c r="K121" s="24"/>
      <c r="L121" s="25"/>
      <c r="M121" s="31" t="str">
        <f aca="false">IF(OR(A121="",D121=""),"",IF(OR(K121="更新合意",K121="終了決定"),"",IF(F121&lt;0,"更新確認期限を過ぎています",IF(F121&lt;=$F$3,"期限まで"&amp;$F$3&amp;"日以内",IF(AND(G121="終了",K121&lt;&gt;"後任・次案件を提案中"),"終了予定：次の提案先を決める","")))))</f>
        <v/>
      </c>
    </row>
    <row r="122" customFormat="false" ht="15" hidden="false" customHeight="false" outlineLevel="0" collapsed="false">
      <c r="A122" s="25"/>
      <c r="B122" s="25"/>
      <c r="C122" s="26"/>
      <c r="D122" s="26"/>
      <c r="E122" s="27" t="str">
        <f aca="false">IF(D122="","",D122-$D$3)</f>
        <v/>
      </c>
      <c r="F122" s="28" t="str">
        <f aca="false">IF(E122="","",E122-$B$3)</f>
        <v/>
      </c>
      <c r="G122" s="24"/>
      <c r="H122" s="29"/>
      <c r="I122" s="29"/>
      <c r="J122" s="30" t="str">
        <f aca="false">IF(OR(H122="",I122=""),"",I122-H122)</f>
        <v/>
      </c>
      <c r="K122" s="24"/>
      <c r="L122" s="25"/>
      <c r="M122" s="31" t="str">
        <f aca="false">IF(OR(A122="",D122=""),"",IF(OR(K122="更新合意",K122="終了決定"),"",IF(F122&lt;0,"更新確認期限を過ぎています",IF(F122&lt;=$F$3,"期限まで"&amp;$F$3&amp;"日以内",IF(AND(G122="終了",K122&lt;&gt;"後任・次案件を提案中"),"終了予定：次の提案先を決める","")))))</f>
        <v/>
      </c>
    </row>
    <row r="123" customFormat="false" ht="15" hidden="false" customHeight="false" outlineLevel="0" collapsed="false">
      <c r="A123" s="25"/>
      <c r="B123" s="25"/>
      <c r="C123" s="26"/>
      <c r="D123" s="26"/>
      <c r="E123" s="27" t="str">
        <f aca="false">IF(D123="","",D123-$D$3)</f>
        <v/>
      </c>
      <c r="F123" s="28" t="str">
        <f aca="false">IF(E123="","",E123-$B$3)</f>
        <v/>
      </c>
      <c r="G123" s="24"/>
      <c r="H123" s="29"/>
      <c r="I123" s="29"/>
      <c r="J123" s="30" t="str">
        <f aca="false">IF(OR(H123="",I123=""),"",I123-H123)</f>
        <v/>
      </c>
      <c r="K123" s="24"/>
      <c r="L123" s="25"/>
      <c r="M123" s="31" t="str">
        <f aca="false">IF(OR(A123="",D123=""),"",IF(OR(K123="更新合意",K123="終了決定"),"",IF(F123&lt;0,"更新確認期限を過ぎています",IF(F123&lt;=$F$3,"期限まで"&amp;$F$3&amp;"日以内",IF(AND(G123="終了",K123&lt;&gt;"後任・次案件を提案中"),"終了予定：次の提案先を決める","")))))</f>
        <v/>
      </c>
    </row>
    <row r="124" customFormat="false" ht="15" hidden="false" customHeight="false" outlineLevel="0" collapsed="false">
      <c r="A124" s="25"/>
      <c r="B124" s="25"/>
      <c r="C124" s="26"/>
      <c r="D124" s="26"/>
      <c r="E124" s="27" t="str">
        <f aca="false">IF(D124="","",D124-$D$3)</f>
        <v/>
      </c>
      <c r="F124" s="28" t="str">
        <f aca="false">IF(E124="","",E124-$B$3)</f>
        <v/>
      </c>
      <c r="G124" s="24"/>
      <c r="H124" s="29"/>
      <c r="I124" s="29"/>
      <c r="J124" s="30" t="str">
        <f aca="false">IF(OR(H124="",I124=""),"",I124-H124)</f>
        <v/>
      </c>
      <c r="K124" s="24"/>
      <c r="L124" s="25"/>
      <c r="M124" s="31" t="str">
        <f aca="false">IF(OR(A124="",D124=""),"",IF(OR(K124="更新合意",K124="終了決定"),"",IF(F124&lt;0,"更新確認期限を過ぎています",IF(F124&lt;=$F$3,"期限まで"&amp;$F$3&amp;"日以内",IF(AND(G124="終了",K124&lt;&gt;"後任・次案件を提案中"),"終了予定：次の提案先を決める","")))))</f>
        <v/>
      </c>
    </row>
    <row r="125" customFormat="false" ht="15" hidden="false" customHeight="false" outlineLevel="0" collapsed="false">
      <c r="A125" s="25"/>
      <c r="B125" s="25"/>
      <c r="C125" s="26"/>
      <c r="D125" s="26"/>
      <c r="E125" s="27" t="str">
        <f aca="false">IF(D125="","",D125-$D$3)</f>
        <v/>
      </c>
      <c r="F125" s="28" t="str">
        <f aca="false">IF(E125="","",E125-$B$3)</f>
        <v/>
      </c>
      <c r="G125" s="24"/>
      <c r="H125" s="29"/>
      <c r="I125" s="29"/>
      <c r="J125" s="30" t="str">
        <f aca="false">IF(OR(H125="",I125=""),"",I125-H125)</f>
        <v/>
      </c>
      <c r="K125" s="24"/>
      <c r="L125" s="25"/>
      <c r="M125" s="31" t="str">
        <f aca="false">IF(OR(A125="",D125=""),"",IF(OR(K125="更新合意",K125="終了決定"),"",IF(F125&lt;0,"更新確認期限を過ぎています",IF(F125&lt;=$F$3,"期限まで"&amp;$F$3&amp;"日以内",IF(AND(G125="終了",K125&lt;&gt;"後任・次案件を提案中"),"終了予定：次の提案先を決める","")))))</f>
        <v/>
      </c>
    </row>
    <row r="126" customFormat="false" ht="15" hidden="false" customHeight="false" outlineLevel="0" collapsed="false">
      <c r="A126" s="25"/>
      <c r="B126" s="25"/>
      <c r="C126" s="26"/>
      <c r="D126" s="26"/>
      <c r="E126" s="27" t="str">
        <f aca="false">IF(D126="","",D126-$D$3)</f>
        <v/>
      </c>
      <c r="F126" s="28" t="str">
        <f aca="false">IF(E126="","",E126-$B$3)</f>
        <v/>
      </c>
      <c r="G126" s="24"/>
      <c r="H126" s="29"/>
      <c r="I126" s="29"/>
      <c r="J126" s="30" t="str">
        <f aca="false">IF(OR(H126="",I126=""),"",I126-H126)</f>
        <v/>
      </c>
      <c r="K126" s="24"/>
      <c r="L126" s="25"/>
      <c r="M126" s="31" t="str">
        <f aca="false">IF(OR(A126="",D126=""),"",IF(OR(K126="更新合意",K126="終了決定"),"",IF(F126&lt;0,"更新確認期限を過ぎています",IF(F126&lt;=$F$3,"期限まで"&amp;$F$3&amp;"日以内",IF(AND(G126="終了",K126&lt;&gt;"後任・次案件を提案中"),"終了予定：次の提案先を決める","")))))</f>
        <v/>
      </c>
    </row>
    <row r="127" customFormat="false" ht="15" hidden="false" customHeight="false" outlineLevel="0" collapsed="false">
      <c r="A127" s="25"/>
      <c r="B127" s="25"/>
      <c r="C127" s="26"/>
      <c r="D127" s="26"/>
      <c r="E127" s="27" t="str">
        <f aca="false">IF(D127="","",D127-$D$3)</f>
        <v/>
      </c>
      <c r="F127" s="28" t="str">
        <f aca="false">IF(E127="","",E127-$B$3)</f>
        <v/>
      </c>
      <c r="G127" s="24"/>
      <c r="H127" s="29"/>
      <c r="I127" s="29"/>
      <c r="J127" s="30" t="str">
        <f aca="false">IF(OR(H127="",I127=""),"",I127-H127)</f>
        <v/>
      </c>
      <c r="K127" s="24"/>
      <c r="L127" s="25"/>
      <c r="M127" s="31" t="str">
        <f aca="false">IF(OR(A127="",D127=""),"",IF(OR(K127="更新合意",K127="終了決定"),"",IF(F127&lt;0,"更新確認期限を過ぎています",IF(F127&lt;=$F$3,"期限まで"&amp;$F$3&amp;"日以内",IF(AND(G127="終了",K127&lt;&gt;"後任・次案件を提案中"),"終了予定：次の提案先を決める","")))))</f>
        <v/>
      </c>
    </row>
    <row r="128" customFormat="false" ht="15" hidden="false" customHeight="false" outlineLevel="0" collapsed="false">
      <c r="A128" s="25"/>
      <c r="B128" s="25"/>
      <c r="C128" s="26"/>
      <c r="D128" s="26"/>
      <c r="E128" s="27" t="str">
        <f aca="false">IF(D128="","",D128-$D$3)</f>
        <v/>
      </c>
      <c r="F128" s="28" t="str">
        <f aca="false">IF(E128="","",E128-$B$3)</f>
        <v/>
      </c>
      <c r="G128" s="24"/>
      <c r="H128" s="29"/>
      <c r="I128" s="29"/>
      <c r="J128" s="30" t="str">
        <f aca="false">IF(OR(H128="",I128=""),"",I128-H128)</f>
        <v/>
      </c>
      <c r="K128" s="24"/>
      <c r="L128" s="25"/>
      <c r="M128" s="31" t="str">
        <f aca="false">IF(OR(A128="",D128=""),"",IF(OR(K128="更新合意",K128="終了決定"),"",IF(F128&lt;0,"更新確認期限を過ぎています",IF(F128&lt;=$F$3,"期限まで"&amp;$F$3&amp;"日以内",IF(AND(G128="終了",K128&lt;&gt;"後任・次案件を提案中"),"終了予定：次の提案先を決める","")))))</f>
        <v/>
      </c>
    </row>
    <row r="129" customFormat="false" ht="15" hidden="false" customHeight="false" outlineLevel="0" collapsed="false">
      <c r="A129" s="25"/>
      <c r="B129" s="25"/>
      <c r="C129" s="26"/>
      <c r="D129" s="26"/>
      <c r="E129" s="27" t="str">
        <f aca="false">IF(D129="","",D129-$D$3)</f>
        <v/>
      </c>
      <c r="F129" s="28" t="str">
        <f aca="false">IF(E129="","",E129-$B$3)</f>
        <v/>
      </c>
      <c r="G129" s="24"/>
      <c r="H129" s="29"/>
      <c r="I129" s="29"/>
      <c r="J129" s="30" t="str">
        <f aca="false">IF(OR(H129="",I129=""),"",I129-H129)</f>
        <v/>
      </c>
      <c r="K129" s="24"/>
      <c r="L129" s="25"/>
      <c r="M129" s="31" t="str">
        <f aca="false">IF(OR(A129="",D129=""),"",IF(OR(K129="更新合意",K129="終了決定"),"",IF(F129&lt;0,"更新確認期限を過ぎています",IF(F129&lt;=$F$3,"期限まで"&amp;$F$3&amp;"日以内",IF(AND(G129="終了",K129&lt;&gt;"後任・次案件を提案中"),"終了予定：次の提案先を決める","")))))</f>
        <v/>
      </c>
    </row>
    <row r="130" customFormat="false" ht="15" hidden="false" customHeight="false" outlineLevel="0" collapsed="false">
      <c r="A130" s="25"/>
      <c r="B130" s="25"/>
      <c r="C130" s="26"/>
      <c r="D130" s="26"/>
      <c r="E130" s="27" t="str">
        <f aca="false">IF(D130="","",D130-$D$3)</f>
        <v/>
      </c>
      <c r="F130" s="28" t="str">
        <f aca="false">IF(E130="","",E130-$B$3)</f>
        <v/>
      </c>
      <c r="G130" s="24"/>
      <c r="H130" s="29"/>
      <c r="I130" s="29"/>
      <c r="J130" s="30" t="str">
        <f aca="false">IF(OR(H130="",I130=""),"",I130-H130)</f>
        <v/>
      </c>
      <c r="K130" s="24"/>
      <c r="L130" s="25"/>
      <c r="M130" s="31" t="str">
        <f aca="false">IF(OR(A130="",D130=""),"",IF(OR(K130="更新合意",K130="終了決定"),"",IF(F130&lt;0,"更新確認期限を過ぎています",IF(F130&lt;=$F$3,"期限まで"&amp;$F$3&amp;"日以内",IF(AND(G130="終了",K130&lt;&gt;"後任・次案件を提案中"),"終了予定：次の提案先を決める","")))))</f>
        <v/>
      </c>
    </row>
    <row r="131" customFormat="false" ht="15" hidden="false" customHeight="false" outlineLevel="0" collapsed="false">
      <c r="A131" s="25"/>
      <c r="B131" s="25"/>
      <c r="C131" s="26"/>
      <c r="D131" s="26"/>
      <c r="E131" s="27" t="str">
        <f aca="false">IF(D131="","",D131-$D$3)</f>
        <v/>
      </c>
      <c r="F131" s="28" t="str">
        <f aca="false">IF(E131="","",E131-$B$3)</f>
        <v/>
      </c>
      <c r="G131" s="24"/>
      <c r="H131" s="29"/>
      <c r="I131" s="29"/>
      <c r="J131" s="30" t="str">
        <f aca="false">IF(OR(H131="",I131=""),"",I131-H131)</f>
        <v/>
      </c>
      <c r="K131" s="24"/>
      <c r="L131" s="25"/>
      <c r="M131" s="31" t="str">
        <f aca="false">IF(OR(A131="",D131=""),"",IF(OR(K131="更新合意",K131="終了決定"),"",IF(F131&lt;0,"更新確認期限を過ぎています",IF(F131&lt;=$F$3,"期限まで"&amp;$F$3&amp;"日以内",IF(AND(G131="終了",K131&lt;&gt;"後任・次案件を提案中"),"終了予定：次の提案先を決める","")))))</f>
        <v/>
      </c>
    </row>
    <row r="132" customFormat="false" ht="15" hidden="false" customHeight="false" outlineLevel="0" collapsed="false">
      <c r="A132" s="25"/>
      <c r="B132" s="25"/>
      <c r="C132" s="26"/>
      <c r="D132" s="26"/>
      <c r="E132" s="27" t="str">
        <f aca="false">IF(D132="","",D132-$D$3)</f>
        <v/>
      </c>
      <c r="F132" s="28" t="str">
        <f aca="false">IF(E132="","",E132-$B$3)</f>
        <v/>
      </c>
      <c r="G132" s="24"/>
      <c r="H132" s="29"/>
      <c r="I132" s="29"/>
      <c r="J132" s="30" t="str">
        <f aca="false">IF(OR(H132="",I132=""),"",I132-H132)</f>
        <v/>
      </c>
      <c r="K132" s="24"/>
      <c r="L132" s="25"/>
      <c r="M132" s="31" t="str">
        <f aca="false">IF(OR(A132="",D132=""),"",IF(OR(K132="更新合意",K132="終了決定"),"",IF(F132&lt;0,"更新確認期限を過ぎています",IF(F132&lt;=$F$3,"期限まで"&amp;$F$3&amp;"日以内",IF(AND(G132="終了",K132&lt;&gt;"後任・次案件を提案中"),"終了予定：次の提案先を決める","")))))</f>
        <v/>
      </c>
    </row>
    <row r="133" customFormat="false" ht="15" hidden="false" customHeight="false" outlineLevel="0" collapsed="false">
      <c r="A133" s="25"/>
      <c r="B133" s="25"/>
      <c r="C133" s="26"/>
      <c r="D133" s="26"/>
      <c r="E133" s="27" t="str">
        <f aca="false">IF(D133="","",D133-$D$3)</f>
        <v/>
      </c>
      <c r="F133" s="28" t="str">
        <f aca="false">IF(E133="","",E133-$B$3)</f>
        <v/>
      </c>
      <c r="G133" s="24"/>
      <c r="H133" s="29"/>
      <c r="I133" s="29"/>
      <c r="J133" s="30" t="str">
        <f aca="false">IF(OR(H133="",I133=""),"",I133-H133)</f>
        <v/>
      </c>
      <c r="K133" s="24"/>
      <c r="L133" s="25"/>
      <c r="M133" s="31" t="str">
        <f aca="false">IF(OR(A133="",D133=""),"",IF(OR(K133="更新合意",K133="終了決定"),"",IF(F133&lt;0,"更新確認期限を過ぎています",IF(F133&lt;=$F$3,"期限まで"&amp;$F$3&amp;"日以内",IF(AND(G133="終了",K133&lt;&gt;"後任・次案件を提案中"),"終了予定：次の提案先を決める","")))))</f>
        <v/>
      </c>
    </row>
    <row r="134" customFormat="false" ht="15" hidden="false" customHeight="false" outlineLevel="0" collapsed="false">
      <c r="A134" s="25"/>
      <c r="B134" s="25"/>
      <c r="C134" s="26"/>
      <c r="D134" s="26"/>
      <c r="E134" s="27" t="str">
        <f aca="false">IF(D134="","",D134-$D$3)</f>
        <v/>
      </c>
      <c r="F134" s="28" t="str">
        <f aca="false">IF(E134="","",E134-$B$3)</f>
        <v/>
      </c>
      <c r="G134" s="24"/>
      <c r="H134" s="29"/>
      <c r="I134" s="29"/>
      <c r="J134" s="30" t="str">
        <f aca="false">IF(OR(H134="",I134=""),"",I134-H134)</f>
        <v/>
      </c>
      <c r="K134" s="24"/>
      <c r="L134" s="25"/>
      <c r="M134" s="31" t="str">
        <f aca="false">IF(OR(A134="",D134=""),"",IF(OR(K134="更新合意",K134="終了決定"),"",IF(F134&lt;0,"更新確認期限を過ぎています",IF(F134&lt;=$F$3,"期限まで"&amp;$F$3&amp;"日以内",IF(AND(G134="終了",K134&lt;&gt;"後任・次案件を提案中"),"終了予定：次の提案先を決める","")))))</f>
        <v/>
      </c>
    </row>
    <row r="135" customFormat="false" ht="15" hidden="false" customHeight="false" outlineLevel="0" collapsed="false">
      <c r="A135" s="25"/>
      <c r="B135" s="25"/>
      <c r="C135" s="26"/>
      <c r="D135" s="26"/>
      <c r="E135" s="27" t="str">
        <f aca="false">IF(D135="","",D135-$D$3)</f>
        <v/>
      </c>
      <c r="F135" s="28" t="str">
        <f aca="false">IF(E135="","",E135-$B$3)</f>
        <v/>
      </c>
      <c r="G135" s="24"/>
      <c r="H135" s="29"/>
      <c r="I135" s="29"/>
      <c r="J135" s="30" t="str">
        <f aca="false">IF(OR(H135="",I135=""),"",I135-H135)</f>
        <v/>
      </c>
      <c r="K135" s="24"/>
      <c r="L135" s="25"/>
      <c r="M135" s="31" t="str">
        <f aca="false">IF(OR(A135="",D135=""),"",IF(OR(K135="更新合意",K135="終了決定"),"",IF(F135&lt;0,"更新確認期限を過ぎています",IF(F135&lt;=$F$3,"期限まで"&amp;$F$3&amp;"日以内",IF(AND(G135="終了",K135&lt;&gt;"後任・次案件を提案中"),"終了予定：次の提案先を決める","")))))</f>
        <v/>
      </c>
    </row>
    <row r="136" customFormat="false" ht="15" hidden="false" customHeight="false" outlineLevel="0" collapsed="false">
      <c r="A136" s="25"/>
      <c r="B136" s="25"/>
      <c r="C136" s="26"/>
      <c r="D136" s="26"/>
      <c r="E136" s="27" t="str">
        <f aca="false">IF(D136="","",D136-$D$3)</f>
        <v/>
      </c>
      <c r="F136" s="28" t="str">
        <f aca="false">IF(E136="","",E136-$B$3)</f>
        <v/>
      </c>
      <c r="G136" s="24"/>
      <c r="H136" s="29"/>
      <c r="I136" s="29"/>
      <c r="J136" s="30" t="str">
        <f aca="false">IF(OR(H136="",I136=""),"",I136-H136)</f>
        <v/>
      </c>
      <c r="K136" s="24"/>
      <c r="L136" s="25"/>
      <c r="M136" s="31" t="str">
        <f aca="false">IF(OR(A136="",D136=""),"",IF(OR(K136="更新合意",K136="終了決定"),"",IF(F136&lt;0,"更新確認期限を過ぎています",IF(F136&lt;=$F$3,"期限まで"&amp;$F$3&amp;"日以内",IF(AND(G136="終了",K136&lt;&gt;"後任・次案件を提案中"),"終了予定：次の提案先を決める","")))))</f>
        <v/>
      </c>
    </row>
    <row r="137" customFormat="false" ht="15" hidden="false" customHeight="false" outlineLevel="0" collapsed="false">
      <c r="A137" s="25"/>
      <c r="B137" s="25"/>
      <c r="C137" s="26"/>
      <c r="D137" s="26"/>
      <c r="E137" s="27" t="str">
        <f aca="false">IF(D137="","",D137-$D$3)</f>
        <v/>
      </c>
      <c r="F137" s="28" t="str">
        <f aca="false">IF(E137="","",E137-$B$3)</f>
        <v/>
      </c>
      <c r="G137" s="24"/>
      <c r="H137" s="29"/>
      <c r="I137" s="29"/>
      <c r="J137" s="30" t="str">
        <f aca="false">IF(OR(H137="",I137=""),"",I137-H137)</f>
        <v/>
      </c>
      <c r="K137" s="24"/>
      <c r="L137" s="25"/>
      <c r="M137" s="31" t="str">
        <f aca="false">IF(OR(A137="",D137=""),"",IF(OR(K137="更新合意",K137="終了決定"),"",IF(F137&lt;0,"更新確認期限を過ぎています",IF(F137&lt;=$F$3,"期限まで"&amp;$F$3&amp;"日以内",IF(AND(G137="終了",K137&lt;&gt;"後任・次案件を提案中"),"終了予定：次の提案先を決める","")))))</f>
        <v/>
      </c>
    </row>
    <row r="138" customFormat="false" ht="15" hidden="false" customHeight="false" outlineLevel="0" collapsed="false">
      <c r="A138" s="25"/>
      <c r="B138" s="25"/>
      <c r="C138" s="26"/>
      <c r="D138" s="26"/>
      <c r="E138" s="27" t="str">
        <f aca="false">IF(D138="","",D138-$D$3)</f>
        <v/>
      </c>
      <c r="F138" s="28" t="str">
        <f aca="false">IF(E138="","",E138-$B$3)</f>
        <v/>
      </c>
      <c r="G138" s="24"/>
      <c r="H138" s="29"/>
      <c r="I138" s="29"/>
      <c r="J138" s="30" t="str">
        <f aca="false">IF(OR(H138="",I138=""),"",I138-H138)</f>
        <v/>
      </c>
      <c r="K138" s="24"/>
      <c r="L138" s="25"/>
      <c r="M138" s="31" t="str">
        <f aca="false">IF(OR(A138="",D138=""),"",IF(OR(K138="更新合意",K138="終了決定"),"",IF(F138&lt;0,"更新確認期限を過ぎています",IF(F138&lt;=$F$3,"期限まで"&amp;$F$3&amp;"日以内",IF(AND(G138="終了",K138&lt;&gt;"後任・次案件を提案中"),"終了予定：次の提案先を決める","")))))</f>
        <v/>
      </c>
    </row>
    <row r="139" customFormat="false" ht="15" hidden="false" customHeight="false" outlineLevel="0" collapsed="false">
      <c r="A139" s="25"/>
      <c r="B139" s="25"/>
      <c r="C139" s="26"/>
      <c r="D139" s="26"/>
      <c r="E139" s="27" t="str">
        <f aca="false">IF(D139="","",D139-$D$3)</f>
        <v/>
      </c>
      <c r="F139" s="28" t="str">
        <f aca="false">IF(E139="","",E139-$B$3)</f>
        <v/>
      </c>
      <c r="G139" s="24"/>
      <c r="H139" s="29"/>
      <c r="I139" s="29"/>
      <c r="J139" s="30" t="str">
        <f aca="false">IF(OR(H139="",I139=""),"",I139-H139)</f>
        <v/>
      </c>
      <c r="K139" s="24"/>
      <c r="L139" s="25"/>
      <c r="M139" s="31" t="str">
        <f aca="false">IF(OR(A139="",D139=""),"",IF(OR(K139="更新合意",K139="終了決定"),"",IF(F139&lt;0,"更新確認期限を過ぎています",IF(F139&lt;=$F$3,"期限まで"&amp;$F$3&amp;"日以内",IF(AND(G139="終了",K139&lt;&gt;"後任・次案件を提案中"),"終了予定：次の提案先を決める","")))))</f>
        <v/>
      </c>
    </row>
    <row r="140" customFormat="false" ht="15" hidden="false" customHeight="false" outlineLevel="0" collapsed="false">
      <c r="A140" s="25"/>
      <c r="B140" s="25"/>
      <c r="C140" s="26"/>
      <c r="D140" s="26"/>
      <c r="E140" s="27" t="str">
        <f aca="false">IF(D140="","",D140-$D$3)</f>
        <v/>
      </c>
      <c r="F140" s="28" t="str">
        <f aca="false">IF(E140="","",E140-$B$3)</f>
        <v/>
      </c>
      <c r="G140" s="24"/>
      <c r="H140" s="29"/>
      <c r="I140" s="29"/>
      <c r="J140" s="30" t="str">
        <f aca="false">IF(OR(H140="",I140=""),"",I140-H140)</f>
        <v/>
      </c>
      <c r="K140" s="24"/>
      <c r="L140" s="25"/>
      <c r="M140" s="31" t="str">
        <f aca="false">IF(OR(A140="",D140=""),"",IF(OR(K140="更新合意",K140="終了決定"),"",IF(F140&lt;0,"更新確認期限を過ぎています",IF(F140&lt;=$F$3,"期限まで"&amp;$F$3&amp;"日以内",IF(AND(G140="終了",K140&lt;&gt;"後任・次案件を提案中"),"終了予定：次の提案先を決める","")))))</f>
        <v/>
      </c>
    </row>
    <row r="141" customFormat="false" ht="15" hidden="false" customHeight="false" outlineLevel="0" collapsed="false">
      <c r="A141" s="25"/>
      <c r="B141" s="25"/>
      <c r="C141" s="26"/>
      <c r="D141" s="26"/>
      <c r="E141" s="27" t="str">
        <f aca="false">IF(D141="","",D141-$D$3)</f>
        <v/>
      </c>
      <c r="F141" s="28" t="str">
        <f aca="false">IF(E141="","",E141-$B$3)</f>
        <v/>
      </c>
      <c r="G141" s="24"/>
      <c r="H141" s="29"/>
      <c r="I141" s="29"/>
      <c r="J141" s="30" t="str">
        <f aca="false">IF(OR(H141="",I141=""),"",I141-H141)</f>
        <v/>
      </c>
      <c r="K141" s="24"/>
      <c r="L141" s="25"/>
      <c r="M141" s="31" t="str">
        <f aca="false">IF(OR(A141="",D141=""),"",IF(OR(K141="更新合意",K141="終了決定"),"",IF(F141&lt;0,"更新確認期限を過ぎています",IF(F141&lt;=$F$3,"期限まで"&amp;$F$3&amp;"日以内",IF(AND(G141="終了",K141&lt;&gt;"後任・次案件を提案中"),"終了予定：次の提案先を決める","")))))</f>
        <v/>
      </c>
    </row>
    <row r="142" customFormat="false" ht="15" hidden="false" customHeight="false" outlineLevel="0" collapsed="false">
      <c r="A142" s="25"/>
      <c r="B142" s="25"/>
      <c r="C142" s="26"/>
      <c r="D142" s="26"/>
      <c r="E142" s="27" t="str">
        <f aca="false">IF(D142="","",D142-$D$3)</f>
        <v/>
      </c>
      <c r="F142" s="28" t="str">
        <f aca="false">IF(E142="","",E142-$B$3)</f>
        <v/>
      </c>
      <c r="G142" s="24"/>
      <c r="H142" s="29"/>
      <c r="I142" s="29"/>
      <c r="J142" s="30" t="str">
        <f aca="false">IF(OR(H142="",I142=""),"",I142-H142)</f>
        <v/>
      </c>
      <c r="K142" s="24"/>
      <c r="L142" s="25"/>
      <c r="M142" s="31" t="str">
        <f aca="false">IF(OR(A142="",D142=""),"",IF(OR(K142="更新合意",K142="終了決定"),"",IF(F142&lt;0,"更新確認期限を過ぎています",IF(F142&lt;=$F$3,"期限まで"&amp;$F$3&amp;"日以内",IF(AND(G142="終了",K142&lt;&gt;"後任・次案件を提案中"),"終了予定：次の提案先を決める","")))))</f>
        <v/>
      </c>
    </row>
    <row r="143" customFormat="false" ht="15" hidden="false" customHeight="false" outlineLevel="0" collapsed="false">
      <c r="A143" s="25"/>
      <c r="B143" s="25"/>
      <c r="C143" s="26"/>
      <c r="D143" s="26"/>
      <c r="E143" s="27" t="str">
        <f aca="false">IF(D143="","",D143-$D$3)</f>
        <v/>
      </c>
      <c r="F143" s="28" t="str">
        <f aca="false">IF(E143="","",E143-$B$3)</f>
        <v/>
      </c>
      <c r="G143" s="24"/>
      <c r="H143" s="29"/>
      <c r="I143" s="29"/>
      <c r="J143" s="30" t="str">
        <f aca="false">IF(OR(H143="",I143=""),"",I143-H143)</f>
        <v/>
      </c>
      <c r="K143" s="24"/>
      <c r="L143" s="25"/>
      <c r="M143" s="31" t="str">
        <f aca="false">IF(OR(A143="",D143=""),"",IF(OR(K143="更新合意",K143="終了決定"),"",IF(F143&lt;0,"更新確認期限を過ぎています",IF(F143&lt;=$F$3,"期限まで"&amp;$F$3&amp;"日以内",IF(AND(G143="終了",K143&lt;&gt;"後任・次案件を提案中"),"終了予定：次の提案先を決める","")))))</f>
        <v/>
      </c>
    </row>
    <row r="144" customFormat="false" ht="15" hidden="false" customHeight="false" outlineLevel="0" collapsed="false">
      <c r="A144" s="25"/>
      <c r="B144" s="25"/>
      <c r="C144" s="26"/>
      <c r="D144" s="26"/>
      <c r="E144" s="27" t="str">
        <f aca="false">IF(D144="","",D144-$D$3)</f>
        <v/>
      </c>
      <c r="F144" s="28" t="str">
        <f aca="false">IF(E144="","",E144-$B$3)</f>
        <v/>
      </c>
      <c r="G144" s="24"/>
      <c r="H144" s="29"/>
      <c r="I144" s="29"/>
      <c r="J144" s="30" t="str">
        <f aca="false">IF(OR(H144="",I144=""),"",I144-H144)</f>
        <v/>
      </c>
      <c r="K144" s="24"/>
      <c r="L144" s="25"/>
      <c r="M144" s="31" t="str">
        <f aca="false">IF(OR(A144="",D144=""),"",IF(OR(K144="更新合意",K144="終了決定"),"",IF(F144&lt;0,"更新確認期限を過ぎています",IF(F144&lt;=$F$3,"期限まで"&amp;$F$3&amp;"日以内",IF(AND(G144="終了",K144&lt;&gt;"後任・次案件を提案中"),"終了予定：次の提案先を決める","")))))</f>
        <v/>
      </c>
    </row>
    <row r="145" customFormat="false" ht="15" hidden="false" customHeight="false" outlineLevel="0" collapsed="false">
      <c r="A145" s="25"/>
      <c r="B145" s="25"/>
      <c r="C145" s="26"/>
      <c r="D145" s="26"/>
      <c r="E145" s="27" t="str">
        <f aca="false">IF(D145="","",D145-$D$3)</f>
        <v/>
      </c>
      <c r="F145" s="28" t="str">
        <f aca="false">IF(E145="","",E145-$B$3)</f>
        <v/>
      </c>
      <c r="G145" s="24"/>
      <c r="H145" s="29"/>
      <c r="I145" s="29"/>
      <c r="J145" s="30" t="str">
        <f aca="false">IF(OR(H145="",I145=""),"",I145-H145)</f>
        <v/>
      </c>
      <c r="K145" s="24"/>
      <c r="L145" s="25"/>
      <c r="M145" s="31" t="str">
        <f aca="false">IF(OR(A145="",D145=""),"",IF(OR(K145="更新合意",K145="終了決定"),"",IF(F145&lt;0,"更新確認期限を過ぎています",IF(F145&lt;=$F$3,"期限まで"&amp;$F$3&amp;"日以内",IF(AND(G145="終了",K145&lt;&gt;"後任・次案件を提案中"),"終了予定：次の提案先を決める","")))))</f>
        <v/>
      </c>
    </row>
    <row r="146" customFormat="false" ht="15" hidden="false" customHeight="false" outlineLevel="0" collapsed="false">
      <c r="A146" s="25"/>
      <c r="B146" s="25"/>
      <c r="C146" s="26"/>
      <c r="D146" s="26"/>
      <c r="E146" s="27" t="str">
        <f aca="false">IF(D146="","",D146-$D$3)</f>
        <v/>
      </c>
      <c r="F146" s="28" t="str">
        <f aca="false">IF(E146="","",E146-$B$3)</f>
        <v/>
      </c>
      <c r="G146" s="24"/>
      <c r="H146" s="29"/>
      <c r="I146" s="29"/>
      <c r="J146" s="30" t="str">
        <f aca="false">IF(OR(H146="",I146=""),"",I146-H146)</f>
        <v/>
      </c>
      <c r="K146" s="24"/>
      <c r="L146" s="25"/>
      <c r="M146" s="31" t="str">
        <f aca="false">IF(OR(A146="",D146=""),"",IF(OR(K146="更新合意",K146="終了決定"),"",IF(F146&lt;0,"更新確認期限を過ぎています",IF(F146&lt;=$F$3,"期限まで"&amp;$F$3&amp;"日以内",IF(AND(G146="終了",K146&lt;&gt;"後任・次案件を提案中"),"終了予定：次の提案先を決める","")))))</f>
        <v/>
      </c>
    </row>
    <row r="147" customFormat="false" ht="15" hidden="false" customHeight="false" outlineLevel="0" collapsed="false">
      <c r="A147" s="25"/>
      <c r="B147" s="25"/>
      <c r="C147" s="26"/>
      <c r="D147" s="26"/>
      <c r="E147" s="27" t="str">
        <f aca="false">IF(D147="","",D147-$D$3)</f>
        <v/>
      </c>
      <c r="F147" s="28" t="str">
        <f aca="false">IF(E147="","",E147-$B$3)</f>
        <v/>
      </c>
      <c r="G147" s="24"/>
      <c r="H147" s="29"/>
      <c r="I147" s="29"/>
      <c r="J147" s="30" t="str">
        <f aca="false">IF(OR(H147="",I147=""),"",I147-H147)</f>
        <v/>
      </c>
      <c r="K147" s="24"/>
      <c r="L147" s="25"/>
      <c r="M147" s="31" t="str">
        <f aca="false">IF(OR(A147="",D147=""),"",IF(OR(K147="更新合意",K147="終了決定"),"",IF(F147&lt;0,"更新確認期限を過ぎています",IF(F147&lt;=$F$3,"期限まで"&amp;$F$3&amp;"日以内",IF(AND(G147="終了",K147&lt;&gt;"後任・次案件を提案中"),"終了予定：次の提案先を決める","")))))</f>
        <v/>
      </c>
    </row>
    <row r="148" customFormat="false" ht="15" hidden="false" customHeight="false" outlineLevel="0" collapsed="false">
      <c r="A148" s="25"/>
      <c r="B148" s="25"/>
      <c r="C148" s="26"/>
      <c r="D148" s="26"/>
      <c r="E148" s="27" t="str">
        <f aca="false">IF(D148="","",D148-$D$3)</f>
        <v/>
      </c>
      <c r="F148" s="28" t="str">
        <f aca="false">IF(E148="","",E148-$B$3)</f>
        <v/>
      </c>
      <c r="G148" s="24"/>
      <c r="H148" s="29"/>
      <c r="I148" s="29"/>
      <c r="J148" s="30" t="str">
        <f aca="false">IF(OR(H148="",I148=""),"",I148-H148)</f>
        <v/>
      </c>
      <c r="K148" s="24"/>
      <c r="L148" s="25"/>
      <c r="M148" s="31" t="str">
        <f aca="false">IF(OR(A148="",D148=""),"",IF(OR(K148="更新合意",K148="終了決定"),"",IF(F148&lt;0,"更新確認期限を過ぎています",IF(F148&lt;=$F$3,"期限まで"&amp;$F$3&amp;"日以内",IF(AND(G148="終了",K148&lt;&gt;"後任・次案件を提案中"),"終了予定：次の提案先を決める","")))))</f>
        <v/>
      </c>
    </row>
    <row r="149" customFormat="false" ht="15" hidden="false" customHeight="false" outlineLevel="0" collapsed="false">
      <c r="A149" s="25"/>
      <c r="B149" s="25"/>
      <c r="C149" s="26"/>
      <c r="D149" s="26"/>
      <c r="E149" s="27" t="str">
        <f aca="false">IF(D149="","",D149-$D$3)</f>
        <v/>
      </c>
      <c r="F149" s="28" t="str">
        <f aca="false">IF(E149="","",E149-$B$3)</f>
        <v/>
      </c>
      <c r="G149" s="24"/>
      <c r="H149" s="29"/>
      <c r="I149" s="29"/>
      <c r="J149" s="30" t="str">
        <f aca="false">IF(OR(H149="",I149=""),"",I149-H149)</f>
        <v/>
      </c>
      <c r="K149" s="24"/>
      <c r="L149" s="25"/>
      <c r="M149" s="31" t="str">
        <f aca="false">IF(OR(A149="",D149=""),"",IF(OR(K149="更新合意",K149="終了決定"),"",IF(F149&lt;0,"更新確認期限を過ぎています",IF(F149&lt;=$F$3,"期限まで"&amp;$F$3&amp;"日以内",IF(AND(G149="終了",K149&lt;&gt;"後任・次案件を提案中"),"終了予定：次の提案先を決める","")))))</f>
        <v/>
      </c>
    </row>
    <row r="150" customFormat="false" ht="15" hidden="false" customHeight="false" outlineLevel="0" collapsed="false">
      <c r="A150" s="25"/>
      <c r="B150" s="25"/>
      <c r="C150" s="26"/>
      <c r="D150" s="26"/>
      <c r="E150" s="27" t="str">
        <f aca="false">IF(D150="","",D150-$D$3)</f>
        <v/>
      </c>
      <c r="F150" s="28" t="str">
        <f aca="false">IF(E150="","",E150-$B$3)</f>
        <v/>
      </c>
      <c r="G150" s="24"/>
      <c r="H150" s="29"/>
      <c r="I150" s="29"/>
      <c r="J150" s="30" t="str">
        <f aca="false">IF(OR(H150="",I150=""),"",I150-H150)</f>
        <v/>
      </c>
      <c r="K150" s="24"/>
      <c r="L150" s="25"/>
      <c r="M150" s="31" t="str">
        <f aca="false">IF(OR(A150="",D150=""),"",IF(OR(K150="更新合意",K150="終了決定"),"",IF(F150&lt;0,"更新確認期限を過ぎています",IF(F150&lt;=$F$3,"期限まで"&amp;$F$3&amp;"日以内",IF(AND(G150="終了",K150&lt;&gt;"後任・次案件を提案中"),"終了予定：次の提案先を決める","")))))</f>
        <v/>
      </c>
    </row>
    <row r="151" customFormat="false" ht="15" hidden="false" customHeight="false" outlineLevel="0" collapsed="false">
      <c r="A151" s="25"/>
      <c r="B151" s="25"/>
      <c r="C151" s="26"/>
      <c r="D151" s="26"/>
      <c r="E151" s="27" t="str">
        <f aca="false">IF(D151="","",D151-$D$3)</f>
        <v/>
      </c>
      <c r="F151" s="28" t="str">
        <f aca="false">IF(E151="","",E151-$B$3)</f>
        <v/>
      </c>
      <c r="G151" s="24"/>
      <c r="H151" s="29"/>
      <c r="I151" s="29"/>
      <c r="J151" s="30" t="str">
        <f aca="false">IF(OR(H151="",I151=""),"",I151-H151)</f>
        <v/>
      </c>
      <c r="K151" s="24"/>
      <c r="L151" s="25"/>
      <c r="M151" s="31" t="str">
        <f aca="false">IF(OR(A151="",D151=""),"",IF(OR(K151="更新合意",K151="終了決定"),"",IF(F151&lt;0,"更新確認期限を過ぎています",IF(F151&lt;=$F$3,"期限まで"&amp;$F$3&amp;"日以内",IF(AND(G151="終了",K151&lt;&gt;"後任・次案件を提案中"),"終了予定：次の提案先を決める","")))))</f>
        <v/>
      </c>
    </row>
    <row r="152" customFormat="false" ht="15" hidden="false" customHeight="false" outlineLevel="0" collapsed="false">
      <c r="A152" s="25"/>
      <c r="B152" s="25"/>
      <c r="C152" s="26"/>
      <c r="D152" s="26"/>
      <c r="E152" s="27" t="str">
        <f aca="false">IF(D152="","",D152-$D$3)</f>
        <v/>
      </c>
      <c r="F152" s="28" t="str">
        <f aca="false">IF(E152="","",E152-$B$3)</f>
        <v/>
      </c>
      <c r="G152" s="24"/>
      <c r="H152" s="29"/>
      <c r="I152" s="29"/>
      <c r="J152" s="30" t="str">
        <f aca="false">IF(OR(H152="",I152=""),"",I152-H152)</f>
        <v/>
      </c>
      <c r="K152" s="24"/>
      <c r="L152" s="25"/>
      <c r="M152" s="31" t="str">
        <f aca="false">IF(OR(A152="",D152=""),"",IF(OR(K152="更新合意",K152="終了決定"),"",IF(F152&lt;0,"更新確認期限を過ぎています",IF(F152&lt;=$F$3,"期限まで"&amp;$F$3&amp;"日以内",IF(AND(G152="終了",K152&lt;&gt;"後任・次案件を提案中"),"終了予定：次の提案先を決める","")))))</f>
        <v/>
      </c>
    </row>
    <row r="153" customFormat="false" ht="15" hidden="false" customHeight="false" outlineLevel="0" collapsed="false">
      <c r="A153" s="25"/>
      <c r="B153" s="25"/>
      <c r="C153" s="26"/>
      <c r="D153" s="26"/>
      <c r="E153" s="27" t="str">
        <f aca="false">IF(D153="","",D153-$D$3)</f>
        <v/>
      </c>
      <c r="F153" s="28" t="str">
        <f aca="false">IF(E153="","",E153-$B$3)</f>
        <v/>
      </c>
      <c r="G153" s="24"/>
      <c r="H153" s="29"/>
      <c r="I153" s="29"/>
      <c r="J153" s="30" t="str">
        <f aca="false">IF(OR(H153="",I153=""),"",I153-H153)</f>
        <v/>
      </c>
      <c r="K153" s="24"/>
      <c r="L153" s="25"/>
      <c r="M153" s="31" t="str">
        <f aca="false">IF(OR(A153="",D153=""),"",IF(OR(K153="更新合意",K153="終了決定"),"",IF(F153&lt;0,"更新確認期限を過ぎています",IF(F153&lt;=$F$3,"期限まで"&amp;$F$3&amp;"日以内",IF(AND(G153="終了",K153&lt;&gt;"後任・次案件を提案中"),"終了予定：次の提案先を決める","")))))</f>
        <v/>
      </c>
    </row>
    <row r="154" customFormat="false" ht="15" hidden="false" customHeight="false" outlineLevel="0" collapsed="false">
      <c r="A154" s="25"/>
      <c r="B154" s="25"/>
      <c r="C154" s="26"/>
      <c r="D154" s="26"/>
      <c r="E154" s="27" t="str">
        <f aca="false">IF(D154="","",D154-$D$3)</f>
        <v/>
      </c>
      <c r="F154" s="28" t="str">
        <f aca="false">IF(E154="","",E154-$B$3)</f>
        <v/>
      </c>
      <c r="G154" s="24"/>
      <c r="H154" s="29"/>
      <c r="I154" s="29"/>
      <c r="J154" s="30" t="str">
        <f aca="false">IF(OR(H154="",I154=""),"",I154-H154)</f>
        <v/>
      </c>
      <c r="K154" s="24"/>
      <c r="L154" s="25"/>
      <c r="M154" s="31" t="str">
        <f aca="false">IF(OR(A154="",D154=""),"",IF(OR(K154="更新合意",K154="終了決定"),"",IF(F154&lt;0,"更新確認期限を過ぎています",IF(F154&lt;=$F$3,"期限まで"&amp;$F$3&amp;"日以内",IF(AND(G154="終了",K154&lt;&gt;"後任・次案件を提案中"),"終了予定：次の提案先を決める","")))))</f>
        <v/>
      </c>
    </row>
    <row r="155" customFormat="false" ht="15" hidden="false" customHeight="false" outlineLevel="0" collapsed="false">
      <c r="A155" s="25"/>
      <c r="B155" s="25"/>
      <c r="C155" s="26"/>
      <c r="D155" s="26"/>
      <c r="E155" s="27" t="str">
        <f aca="false">IF(D155="","",D155-$D$3)</f>
        <v/>
      </c>
      <c r="F155" s="28" t="str">
        <f aca="false">IF(E155="","",E155-$B$3)</f>
        <v/>
      </c>
      <c r="G155" s="24"/>
      <c r="H155" s="29"/>
      <c r="I155" s="29"/>
      <c r="J155" s="30" t="str">
        <f aca="false">IF(OR(H155="",I155=""),"",I155-H155)</f>
        <v/>
      </c>
      <c r="K155" s="24"/>
      <c r="L155" s="25"/>
      <c r="M155" s="31" t="str">
        <f aca="false">IF(OR(A155="",D155=""),"",IF(OR(K155="更新合意",K155="終了決定"),"",IF(F155&lt;0,"更新確認期限を過ぎています",IF(F155&lt;=$F$3,"期限まで"&amp;$F$3&amp;"日以内",IF(AND(G155="終了",K155&lt;&gt;"後任・次案件を提案中"),"終了予定：次の提案先を決める","")))))</f>
        <v/>
      </c>
    </row>
    <row r="156" customFormat="false" ht="15" hidden="false" customHeight="false" outlineLevel="0" collapsed="false">
      <c r="A156" s="25"/>
      <c r="B156" s="25"/>
      <c r="C156" s="26"/>
      <c r="D156" s="26"/>
      <c r="E156" s="27" t="str">
        <f aca="false">IF(D156="","",D156-$D$3)</f>
        <v/>
      </c>
      <c r="F156" s="28" t="str">
        <f aca="false">IF(E156="","",E156-$B$3)</f>
        <v/>
      </c>
      <c r="G156" s="24"/>
      <c r="H156" s="29"/>
      <c r="I156" s="29"/>
      <c r="J156" s="30" t="str">
        <f aca="false">IF(OR(H156="",I156=""),"",I156-H156)</f>
        <v/>
      </c>
      <c r="K156" s="24"/>
      <c r="L156" s="25"/>
      <c r="M156" s="31" t="str">
        <f aca="false">IF(OR(A156="",D156=""),"",IF(OR(K156="更新合意",K156="終了決定"),"",IF(F156&lt;0,"更新確認期限を過ぎています",IF(F156&lt;=$F$3,"期限まで"&amp;$F$3&amp;"日以内",IF(AND(G156="終了",K156&lt;&gt;"後任・次案件を提案中"),"終了予定：次の提案先を決める","")))))</f>
        <v/>
      </c>
    </row>
    <row r="157" customFormat="false" ht="15" hidden="false" customHeight="false" outlineLevel="0" collapsed="false">
      <c r="A157" s="25"/>
      <c r="B157" s="25"/>
      <c r="C157" s="26"/>
      <c r="D157" s="26"/>
      <c r="E157" s="27" t="str">
        <f aca="false">IF(D157="","",D157-$D$3)</f>
        <v/>
      </c>
      <c r="F157" s="28" t="str">
        <f aca="false">IF(E157="","",E157-$B$3)</f>
        <v/>
      </c>
      <c r="G157" s="24"/>
      <c r="H157" s="29"/>
      <c r="I157" s="29"/>
      <c r="J157" s="30" t="str">
        <f aca="false">IF(OR(H157="",I157=""),"",I157-H157)</f>
        <v/>
      </c>
      <c r="K157" s="24"/>
      <c r="L157" s="25"/>
      <c r="M157" s="31" t="str">
        <f aca="false">IF(OR(A157="",D157=""),"",IF(OR(K157="更新合意",K157="終了決定"),"",IF(F157&lt;0,"更新確認期限を過ぎています",IF(F157&lt;=$F$3,"期限まで"&amp;$F$3&amp;"日以内",IF(AND(G157="終了",K157&lt;&gt;"後任・次案件を提案中"),"終了予定：次の提案先を決める","")))))</f>
        <v/>
      </c>
    </row>
    <row r="158" customFormat="false" ht="15" hidden="false" customHeight="false" outlineLevel="0" collapsed="false">
      <c r="A158" s="25"/>
      <c r="B158" s="25"/>
      <c r="C158" s="26"/>
      <c r="D158" s="26"/>
      <c r="E158" s="27" t="str">
        <f aca="false">IF(D158="","",D158-$D$3)</f>
        <v/>
      </c>
      <c r="F158" s="28" t="str">
        <f aca="false">IF(E158="","",E158-$B$3)</f>
        <v/>
      </c>
      <c r="G158" s="24"/>
      <c r="H158" s="29"/>
      <c r="I158" s="29"/>
      <c r="J158" s="30" t="str">
        <f aca="false">IF(OR(H158="",I158=""),"",I158-H158)</f>
        <v/>
      </c>
      <c r="K158" s="24"/>
      <c r="L158" s="25"/>
      <c r="M158" s="31" t="str">
        <f aca="false">IF(OR(A158="",D158=""),"",IF(OR(K158="更新合意",K158="終了決定"),"",IF(F158&lt;0,"更新確認期限を過ぎています",IF(F158&lt;=$F$3,"期限まで"&amp;$F$3&amp;"日以内",IF(AND(G158="終了",K158&lt;&gt;"後任・次案件を提案中"),"終了予定：次の提案先を決める","")))))</f>
        <v/>
      </c>
    </row>
    <row r="159" customFormat="false" ht="15" hidden="false" customHeight="false" outlineLevel="0" collapsed="false">
      <c r="A159" s="25"/>
      <c r="B159" s="25"/>
      <c r="C159" s="26"/>
      <c r="D159" s="26"/>
      <c r="E159" s="27" t="str">
        <f aca="false">IF(D159="","",D159-$D$3)</f>
        <v/>
      </c>
      <c r="F159" s="28" t="str">
        <f aca="false">IF(E159="","",E159-$B$3)</f>
        <v/>
      </c>
      <c r="G159" s="24"/>
      <c r="H159" s="29"/>
      <c r="I159" s="29"/>
      <c r="J159" s="30" t="str">
        <f aca="false">IF(OR(H159="",I159=""),"",I159-H159)</f>
        <v/>
      </c>
      <c r="K159" s="24"/>
      <c r="L159" s="25"/>
      <c r="M159" s="31" t="str">
        <f aca="false">IF(OR(A159="",D159=""),"",IF(OR(K159="更新合意",K159="終了決定"),"",IF(F159&lt;0,"更新確認期限を過ぎています",IF(F159&lt;=$F$3,"期限まで"&amp;$F$3&amp;"日以内",IF(AND(G159="終了",K159&lt;&gt;"後任・次案件を提案中"),"終了予定：次の提案先を決める","")))))</f>
        <v/>
      </c>
    </row>
    <row r="160" customFormat="false" ht="15" hidden="false" customHeight="false" outlineLevel="0" collapsed="false">
      <c r="A160" s="25"/>
      <c r="B160" s="25"/>
      <c r="C160" s="26"/>
      <c r="D160" s="26"/>
      <c r="E160" s="27" t="str">
        <f aca="false">IF(D160="","",D160-$D$3)</f>
        <v/>
      </c>
      <c r="F160" s="28" t="str">
        <f aca="false">IF(E160="","",E160-$B$3)</f>
        <v/>
      </c>
      <c r="G160" s="24"/>
      <c r="H160" s="29"/>
      <c r="I160" s="29"/>
      <c r="J160" s="30" t="str">
        <f aca="false">IF(OR(H160="",I160=""),"",I160-H160)</f>
        <v/>
      </c>
      <c r="K160" s="24"/>
      <c r="L160" s="25"/>
      <c r="M160" s="31" t="str">
        <f aca="false">IF(OR(A160="",D160=""),"",IF(OR(K160="更新合意",K160="終了決定"),"",IF(F160&lt;0,"更新確認期限を過ぎています",IF(F160&lt;=$F$3,"期限まで"&amp;$F$3&amp;"日以内",IF(AND(G160="終了",K160&lt;&gt;"後任・次案件を提案中"),"終了予定：次の提案先を決める","")))))</f>
        <v/>
      </c>
    </row>
    <row r="161" customFormat="false" ht="15" hidden="false" customHeight="false" outlineLevel="0" collapsed="false">
      <c r="A161" s="25"/>
      <c r="B161" s="25"/>
      <c r="C161" s="26"/>
      <c r="D161" s="26"/>
      <c r="E161" s="27" t="str">
        <f aca="false">IF(D161="","",D161-$D$3)</f>
        <v/>
      </c>
      <c r="F161" s="28" t="str">
        <f aca="false">IF(E161="","",E161-$B$3)</f>
        <v/>
      </c>
      <c r="G161" s="24"/>
      <c r="H161" s="29"/>
      <c r="I161" s="29"/>
      <c r="J161" s="30" t="str">
        <f aca="false">IF(OR(H161="",I161=""),"",I161-H161)</f>
        <v/>
      </c>
      <c r="K161" s="24"/>
      <c r="L161" s="25"/>
      <c r="M161" s="31" t="str">
        <f aca="false">IF(OR(A161="",D161=""),"",IF(OR(K161="更新合意",K161="終了決定"),"",IF(F161&lt;0,"更新確認期限を過ぎています",IF(F161&lt;=$F$3,"期限まで"&amp;$F$3&amp;"日以内",IF(AND(G161="終了",K161&lt;&gt;"後任・次案件を提案中"),"終了予定：次の提案先を決める","")))))</f>
        <v/>
      </c>
    </row>
    <row r="162" customFormat="false" ht="15" hidden="false" customHeight="false" outlineLevel="0" collapsed="false">
      <c r="A162" s="25"/>
      <c r="B162" s="25"/>
      <c r="C162" s="26"/>
      <c r="D162" s="26"/>
      <c r="E162" s="27" t="str">
        <f aca="false">IF(D162="","",D162-$D$3)</f>
        <v/>
      </c>
      <c r="F162" s="28" t="str">
        <f aca="false">IF(E162="","",E162-$B$3)</f>
        <v/>
      </c>
      <c r="G162" s="24"/>
      <c r="H162" s="29"/>
      <c r="I162" s="29"/>
      <c r="J162" s="30" t="str">
        <f aca="false">IF(OR(H162="",I162=""),"",I162-H162)</f>
        <v/>
      </c>
      <c r="K162" s="24"/>
      <c r="L162" s="25"/>
      <c r="M162" s="31" t="str">
        <f aca="false">IF(OR(A162="",D162=""),"",IF(OR(K162="更新合意",K162="終了決定"),"",IF(F162&lt;0,"更新確認期限を過ぎています",IF(F162&lt;=$F$3,"期限まで"&amp;$F$3&amp;"日以内",IF(AND(G162="終了",K162&lt;&gt;"後任・次案件を提案中"),"終了予定：次の提案先を決める","")))))</f>
        <v/>
      </c>
    </row>
    <row r="163" customFormat="false" ht="15" hidden="false" customHeight="false" outlineLevel="0" collapsed="false">
      <c r="A163" s="25"/>
      <c r="B163" s="25"/>
      <c r="C163" s="26"/>
      <c r="D163" s="26"/>
      <c r="E163" s="27" t="str">
        <f aca="false">IF(D163="","",D163-$D$3)</f>
        <v/>
      </c>
      <c r="F163" s="28" t="str">
        <f aca="false">IF(E163="","",E163-$B$3)</f>
        <v/>
      </c>
      <c r="G163" s="24"/>
      <c r="H163" s="29"/>
      <c r="I163" s="29"/>
      <c r="J163" s="30" t="str">
        <f aca="false">IF(OR(H163="",I163=""),"",I163-H163)</f>
        <v/>
      </c>
      <c r="K163" s="24"/>
      <c r="L163" s="25"/>
      <c r="M163" s="31" t="str">
        <f aca="false">IF(OR(A163="",D163=""),"",IF(OR(K163="更新合意",K163="終了決定"),"",IF(F163&lt;0,"更新確認期限を過ぎています",IF(F163&lt;=$F$3,"期限まで"&amp;$F$3&amp;"日以内",IF(AND(G163="終了",K163&lt;&gt;"後任・次案件を提案中"),"終了予定：次の提案先を決める","")))))</f>
        <v/>
      </c>
    </row>
    <row r="164" customFormat="false" ht="15" hidden="false" customHeight="false" outlineLevel="0" collapsed="false">
      <c r="A164" s="25"/>
      <c r="B164" s="25"/>
      <c r="C164" s="26"/>
      <c r="D164" s="26"/>
      <c r="E164" s="27" t="str">
        <f aca="false">IF(D164="","",D164-$D$3)</f>
        <v/>
      </c>
      <c r="F164" s="28" t="str">
        <f aca="false">IF(E164="","",E164-$B$3)</f>
        <v/>
      </c>
      <c r="G164" s="24"/>
      <c r="H164" s="29"/>
      <c r="I164" s="29"/>
      <c r="J164" s="30" t="str">
        <f aca="false">IF(OR(H164="",I164=""),"",I164-H164)</f>
        <v/>
      </c>
      <c r="K164" s="24"/>
      <c r="L164" s="25"/>
      <c r="M164" s="31" t="str">
        <f aca="false">IF(OR(A164="",D164=""),"",IF(OR(K164="更新合意",K164="終了決定"),"",IF(F164&lt;0,"更新確認期限を過ぎています",IF(F164&lt;=$F$3,"期限まで"&amp;$F$3&amp;"日以内",IF(AND(G164="終了",K164&lt;&gt;"後任・次案件を提案中"),"終了予定：次の提案先を決める","")))))</f>
        <v/>
      </c>
    </row>
    <row r="165" customFormat="false" ht="15" hidden="false" customHeight="false" outlineLevel="0" collapsed="false">
      <c r="A165" s="25"/>
      <c r="B165" s="25"/>
      <c r="C165" s="26"/>
      <c r="D165" s="26"/>
      <c r="E165" s="27" t="str">
        <f aca="false">IF(D165="","",D165-$D$3)</f>
        <v/>
      </c>
      <c r="F165" s="28" t="str">
        <f aca="false">IF(E165="","",E165-$B$3)</f>
        <v/>
      </c>
      <c r="G165" s="24"/>
      <c r="H165" s="29"/>
      <c r="I165" s="29"/>
      <c r="J165" s="30" t="str">
        <f aca="false">IF(OR(H165="",I165=""),"",I165-H165)</f>
        <v/>
      </c>
      <c r="K165" s="24"/>
      <c r="L165" s="25"/>
      <c r="M165" s="31" t="str">
        <f aca="false">IF(OR(A165="",D165=""),"",IF(OR(K165="更新合意",K165="終了決定"),"",IF(F165&lt;0,"更新確認期限を過ぎています",IF(F165&lt;=$F$3,"期限まで"&amp;$F$3&amp;"日以内",IF(AND(G165="終了",K165&lt;&gt;"後任・次案件を提案中"),"終了予定：次の提案先を決める","")))))</f>
        <v/>
      </c>
    </row>
    <row r="166" customFormat="false" ht="15" hidden="false" customHeight="false" outlineLevel="0" collapsed="false">
      <c r="A166" s="25"/>
      <c r="B166" s="25"/>
      <c r="C166" s="26"/>
      <c r="D166" s="26"/>
      <c r="E166" s="27" t="str">
        <f aca="false">IF(D166="","",D166-$D$3)</f>
        <v/>
      </c>
      <c r="F166" s="28" t="str">
        <f aca="false">IF(E166="","",E166-$B$3)</f>
        <v/>
      </c>
      <c r="G166" s="24"/>
      <c r="H166" s="29"/>
      <c r="I166" s="29"/>
      <c r="J166" s="30" t="str">
        <f aca="false">IF(OR(H166="",I166=""),"",I166-H166)</f>
        <v/>
      </c>
      <c r="K166" s="24"/>
      <c r="L166" s="25"/>
      <c r="M166" s="31" t="str">
        <f aca="false">IF(OR(A166="",D166=""),"",IF(OR(K166="更新合意",K166="終了決定"),"",IF(F166&lt;0,"更新確認期限を過ぎています",IF(F166&lt;=$F$3,"期限まで"&amp;$F$3&amp;"日以内",IF(AND(G166="終了",K166&lt;&gt;"後任・次案件を提案中"),"終了予定：次の提案先を決める","")))))</f>
        <v/>
      </c>
    </row>
    <row r="167" customFormat="false" ht="15" hidden="false" customHeight="false" outlineLevel="0" collapsed="false">
      <c r="A167" s="25"/>
      <c r="B167" s="25"/>
      <c r="C167" s="26"/>
      <c r="D167" s="26"/>
      <c r="E167" s="27" t="str">
        <f aca="false">IF(D167="","",D167-$D$3)</f>
        <v/>
      </c>
      <c r="F167" s="28" t="str">
        <f aca="false">IF(E167="","",E167-$B$3)</f>
        <v/>
      </c>
      <c r="G167" s="24"/>
      <c r="H167" s="29"/>
      <c r="I167" s="29"/>
      <c r="J167" s="30" t="str">
        <f aca="false">IF(OR(H167="",I167=""),"",I167-H167)</f>
        <v/>
      </c>
      <c r="K167" s="24"/>
      <c r="L167" s="25"/>
      <c r="M167" s="31" t="str">
        <f aca="false">IF(OR(A167="",D167=""),"",IF(OR(K167="更新合意",K167="終了決定"),"",IF(F167&lt;0,"更新確認期限を過ぎています",IF(F167&lt;=$F$3,"期限まで"&amp;$F$3&amp;"日以内",IF(AND(G167="終了",K167&lt;&gt;"後任・次案件を提案中"),"終了予定：次の提案先を決める","")))))</f>
        <v/>
      </c>
    </row>
    <row r="168" customFormat="false" ht="15" hidden="false" customHeight="false" outlineLevel="0" collapsed="false">
      <c r="A168" s="25"/>
      <c r="B168" s="25"/>
      <c r="C168" s="26"/>
      <c r="D168" s="26"/>
      <c r="E168" s="27" t="str">
        <f aca="false">IF(D168="","",D168-$D$3)</f>
        <v/>
      </c>
      <c r="F168" s="28" t="str">
        <f aca="false">IF(E168="","",E168-$B$3)</f>
        <v/>
      </c>
      <c r="G168" s="24"/>
      <c r="H168" s="29"/>
      <c r="I168" s="29"/>
      <c r="J168" s="30" t="str">
        <f aca="false">IF(OR(H168="",I168=""),"",I168-H168)</f>
        <v/>
      </c>
      <c r="K168" s="24"/>
      <c r="L168" s="25"/>
      <c r="M168" s="31" t="str">
        <f aca="false">IF(OR(A168="",D168=""),"",IF(OR(K168="更新合意",K168="終了決定"),"",IF(F168&lt;0,"更新確認期限を過ぎています",IF(F168&lt;=$F$3,"期限まで"&amp;$F$3&amp;"日以内",IF(AND(G168="終了",K168&lt;&gt;"後任・次案件を提案中"),"終了予定：次の提案先を決める","")))))</f>
        <v/>
      </c>
    </row>
    <row r="169" customFormat="false" ht="15" hidden="false" customHeight="false" outlineLevel="0" collapsed="false">
      <c r="A169" s="25"/>
      <c r="B169" s="25"/>
      <c r="C169" s="26"/>
      <c r="D169" s="26"/>
      <c r="E169" s="27" t="str">
        <f aca="false">IF(D169="","",D169-$D$3)</f>
        <v/>
      </c>
      <c r="F169" s="28" t="str">
        <f aca="false">IF(E169="","",E169-$B$3)</f>
        <v/>
      </c>
      <c r="G169" s="24"/>
      <c r="H169" s="29"/>
      <c r="I169" s="29"/>
      <c r="J169" s="30" t="str">
        <f aca="false">IF(OR(H169="",I169=""),"",I169-H169)</f>
        <v/>
      </c>
      <c r="K169" s="24"/>
      <c r="L169" s="25"/>
      <c r="M169" s="31" t="str">
        <f aca="false">IF(OR(A169="",D169=""),"",IF(OR(K169="更新合意",K169="終了決定"),"",IF(F169&lt;0,"更新確認期限を過ぎています",IF(F169&lt;=$F$3,"期限まで"&amp;$F$3&amp;"日以内",IF(AND(G169="終了",K169&lt;&gt;"後任・次案件を提案中"),"終了予定：次の提案先を決める","")))))</f>
        <v/>
      </c>
    </row>
    <row r="170" customFormat="false" ht="15" hidden="false" customHeight="false" outlineLevel="0" collapsed="false">
      <c r="A170" s="25"/>
      <c r="B170" s="25"/>
      <c r="C170" s="26"/>
      <c r="D170" s="26"/>
      <c r="E170" s="27" t="str">
        <f aca="false">IF(D170="","",D170-$D$3)</f>
        <v/>
      </c>
      <c r="F170" s="28" t="str">
        <f aca="false">IF(E170="","",E170-$B$3)</f>
        <v/>
      </c>
      <c r="G170" s="24"/>
      <c r="H170" s="29"/>
      <c r="I170" s="29"/>
      <c r="J170" s="30" t="str">
        <f aca="false">IF(OR(H170="",I170=""),"",I170-H170)</f>
        <v/>
      </c>
      <c r="K170" s="24"/>
      <c r="L170" s="25"/>
      <c r="M170" s="31" t="str">
        <f aca="false">IF(OR(A170="",D170=""),"",IF(OR(K170="更新合意",K170="終了決定"),"",IF(F170&lt;0,"更新確認期限を過ぎています",IF(F170&lt;=$F$3,"期限まで"&amp;$F$3&amp;"日以内",IF(AND(G170="終了",K170&lt;&gt;"後任・次案件を提案中"),"終了予定：次の提案先を決める","")))))</f>
        <v/>
      </c>
    </row>
    <row r="171" customFormat="false" ht="15" hidden="false" customHeight="false" outlineLevel="0" collapsed="false">
      <c r="A171" s="25"/>
      <c r="B171" s="25"/>
      <c r="C171" s="26"/>
      <c r="D171" s="26"/>
      <c r="E171" s="27" t="str">
        <f aca="false">IF(D171="","",D171-$D$3)</f>
        <v/>
      </c>
      <c r="F171" s="28" t="str">
        <f aca="false">IF(E171="","",E171-$B$3)</f>
        <v/>
      </c>
      <c r="G171" s="24"/>
      <c r="H171" s="29"/>
      <c r="I171" s="29"/>
      <c r="J171" s="30" t="str">
        <f aca="false">IF(OR(H171="",I171=""),"",I171-H171)</f>
        <v/>
      </c>
      <c r="K171" s="24"/>
      <c r="L171" s="25"/>
      <c r="M171" s="31" t="str">
        <f aca="false">IF(OR(A171="",D171=""),"",IF(OR(K171="更新合意",K171="終了決定"),"",IF(F171&lt;0,"更新確認期限を過ぎています",IF(F171&lt;=$F$3,"期限まで"&amp;$F$3&amp;"日以内",IF(AND(G171="終了",K171&lt;&gt;"後任・次案件を提案中"),"終了予定：次の提案先を決める","")))))</f>
        <v/>
      </c>
    </row>
    <row r="172" customFormat="false" ht="15" hidden="false" customHeight="false" outlineLevel="0" collapsed="false">
      <c r="A172" s="25"/>
      <c r="B172" s="25"/>
      <c r="C172" s="26"/>
      <c r="D172" s="26"/>
      <c r="E172" s="27" t="str">
        <f aca="false">IF(D172="","",D172-$D$3)</f>
        <v/>
      </c>
      <c r="F172" s="28" t="str">
        <f aca="false">IF(E172="","",E172-$B$3)</f>
        <v/>
      </c>
      <c r="G172" s="24"/>
      <c r="H172" s="29"/>
      <c r="I172" s="29"/>
      <c r="J172" s="30" t="str">
        <f aca="false">IF(OR(H172="",I172=""),"",I172-H172)</f>
        <v/>
      </c>
      <c r="K172" s="24"/>
      <c r="L172" s="25"/>
      <c r="M172" s="31" t="str">
        <f aca="false">IF(OR(A172="",D172=""),"",IF(OR(K172="更新合意",K172="終了決定"),"",IF(F172&lt;0,"更新確認期限を過ぎています",IF(F172&lt;=$F$3,"期限まで"&amp;$F$3&amp;"日以内",IF(AND(G172="終了",K172&lt;&gt;"後任・次案件を提案中"),"終了予定：次の提案先を決める","")))))</f>
        <v/>
      </c>
    </row>
    <row r="173" customFormat="false" ht="15" hidden="false" customHeight="false" outlineLevel="0" collapsed="false">
      <c r="A173" s="25"/>
      <c r="B173" s="25"/>
      <c r="C173" s="26"/>
      <c r="D173" s="26"/>
      <c r="E173" s="27" t="str">
        <f aca="false">IF(D173="","",D173-$D$3)</f>
        <v/>
      </c>
      <c r="F173" s="28" t="str">
        <f aca="false">IF(E173="","",E173-$B$3)</f>
        <v/>
      </c>
      <c r="G173" s="24"/>
      <c r="H173" s="29"/>
      <c r="I173" s="29"/>
      <c r="J173" s="30" t="str">
        <f aca="false">IF(OR(H173="",I173=""),"",I173-H173)</f>
        <v/>
      </c>
      <c r="K173" s="24"/>
      <c r="L173" s="25"/>
      <c r="M173" s="31" t="str">
        <f aca="false">IF(OR(A173="",D173=""),"",IF(OR(K173="更新合意",K173="終了決定"),"",IF(F173&lt;0,"更新確認期限を過ぎています",IF(F173&lt;=$F$3,"期限まで"&amp;$F$3&amp;"日以内",IF(AND(G173="終了",K173&lt;&gt;"後任・次案件を提案中"),"終了予定：次の提案先を決める","")))))</f>
        <v/>
      </c>
    </row>
    <row r="174" customFormat="false" ht="15" hidden="false" customHeight="false" outlineLevel="0" collapsed="false">
      <c r="A174" s="25"/>
      <c r="B174" s="25"/>
      <c r="C174" s="26"/>
      <c r="D174" s="26"/>
      <c r="E174" s="27" t="str">
        <f aca="false">IF(D174="","",D174-$D$3)</f>
        <v/>
      </c>
      <c r="F174" s="28" t="str">
        <f aca="false">IF(E174="","",E174-$B$3)</f>
        <v/>
      </c>
      <c r="G174" s="24"/>
      <c r="H174" s="29"/>
      <c r="I174" s="29"/>
      <c r="J174" s="30" t="str">
        <f aca="false">IF(OR(H174="",I174=""),"",I174-H174)</f>
        <v/>
      </c>
      <c r="K174" s="24"/>
      <c r="L174" s="25"/>
      <c r="M174" s="31" t="str">
        <f aca="false">IF(OR(A174="",D174=""),"",IF(OR(K174="更新合意",K174="終了決定"),"",IF(F174&lt;0,"更新確認期限を過ぎています",IF(F174&lt;=$F$3,"期限まで"&amp;$F$3&amp;"日以内",IF(AND(G174="終了",K174&lt;&gt;"後任・次案件を提案中"),"終了予定：次の提案先を決める","")))))</f>
        <v/>
      </c>
    </row>
    <row r="175" customFormat="false" ht="15" hidden="false" customHeight="false" outlineLevel="0" collapsed="false">
      <c r="A175" s="25"/>
      <c r="B175" s="25"/>
      <c r="C175" s="26"/>
      <c r="D175" s="26"/>
      <c r="E175" s="27" t="str">
        <f aca="false">IF(D175="","",D175-$D$3)</f>
        <v/>
      </c>
      <c r="F175" s="28" t="str">
        <f aca="false">IF(E175="","",E175-$B$3)</f>
        <v/>
      </c>
      <c r="G175" s="24"/>
      <c r="H175" s="29"/>
      <c r="I175" s="29"/>
      <c r="J175" s="30" t="str">
        <f aca="false">IF(OR(H175="",I175=""),"",I175-H175)</f>
        <v/>
      </c>
      <c r="K175" s="24"/>
      <c r="L175" s="25"/>
      <c r="M175" s="31" t="str">
        <f aca="false">IF(OR(A175="",D175=""),"",IF(OR(K175="更新合意",K175="終了決定"),"",IF(F175&lt;0,"更新確認期限を過ぎています",IF(F175&lt;=$F$3,"期限まで"&amp;$F$3&amp;"日以内",IF(AND(G175="終了",K175&lt;&gt;"後任・次案件を提案中"),"終了予定：次の提案先を決める","")))))</f>
        <v/>
      </c>
    </row>
    <row r="176" customFormat="false" ht="15" hidden="false" customHeight="false" outlineLevel="0" collapsed="false">
      <c r="A176" s="25"/>
      <c r="B176" s="25"/>
      <c r="C176" s="26"/>
      <c r="D176" s="26"/>
      <c r="E176" s="27" t="str">
        <f aca="false">IF(D176="","",D176-$D$3)</f>
        <v/>
      </c>
      <c r="F176" s="28" t="str">
        <f aca="false">IF(E176="","",E176-$B$3)</f>
        <v/>
      </c>
      <c r="G176" s="24"/>
      <c r="H176" s="29"/>
      <c r="I176" s="29"/>
      <c r="J176" s="30" t="str">
        <f aca="false">IF(OR(H176="",I176=""),"",I176-H176)</f>
        <v/>
      </c>
      <c r="K176" s="24"/>
      <c r="L176" s="25"/>
      <c r="M176" s="31" t="str">
        <f aca="false">IF(OR(A176="",D176=""),"",IF(OR(K176="更新合意",K176="終了決定"),"",IF(F176&lt;0,"更新確認期限を過ぎています",IF(F176&lt;=$F$3,"期限まで"&amp;$F$3&amp;"日以内",IF(AND(G176="終了",K176&lt;&gt;"後任・次案件を提案中"),"終了予定：次の提案先を決める","")))))</f>
        <v/>
      </c>
    </row>
    <row r="177" customFormat="false" ht="15" hidden="false" customHeight="false" outlineLevel="0" collapsed="false">
      <c r="A177" s="25"/>
      <c r="B177" s="25"/>
      <c r="C177" s="26"/>
      <c r="D177" s="26"/>
      <c r="E177" s="27" t="str">
        <f aca="false">IF(D177="","",D177-$D$3)</f>
        <v/>
      </c>
      <c r="F177" s="28" t="str">
        <f aca="false">IF(E177="","",E177-$B$3)</f>
        <v/>
      </c>
      <c r="G177" s="24"/>
      <c r="H177" s="29"/>
      <c r="I177" s="29"/>
      <c r="J177" s="30" t="str">
        <f aca="false">IF(OR(H177="",I177=""),"",I177-H177)</f>
        <v/>
      </c>
      <c r="K177" s="24"/>
      <c r="L177" s="25"/>
      <c r="M177" s="31" t="str">
        <f aca="false">IF(OR(A177="",D177=""),"",IF(OR(K177="更新合意",K177="終了決定"),"",IF(F177&lt;0,"更新確認期限を過ぎています",IF(F177&lt;=$F$3,"期限まで"&amp;$F$3&amp;"日以内",IF(AND(G177="終了",K177&lt;&gt;"後任・次案件を提案中"),"終了予定：次の提案先を決める","")))))</f>
        <v/>
      </c>
    </row>
    <row r="178" customFormat="false" ht="15" hidden="false" customHeight="false" outlineLevel="0" collapsed="false">
      <c r="A178" s="25"/>
      <c r="B178" s="25"/>
      <c r="C178" s="26"/>
      <c r="D178" s="26"/>
      <c r="E178" s="27" t="str">
        <f aca="false">IF(D178="","",D178-$D$3)</f>
        <v/>
      </c>
      <c r="F178" s="28" t="str">
        <f aca="false">IF(E178="","",E178-$B$3)</f>
        <v/>
      </c>
      <c r="G178" s="24"/>
      <c r="H178" s="29"/>
      <c r="I178" s="29"/>
      <c r="J178" s="30" t="str">
        <f aca="false">IF(OR(H178="",I178=""),"",I178-H178)</f>
        <v/>
      </c>
      <c r="K178" s="24"/>
      <c r="L178" s="25"/>
      <c r="M178" s="31" t="str">
        <f aca="false">IF(OR(A178="",D178=""),"",IF(OR(K178="更新合意",K178="終了決定"),"",IF(F178&lt;0,"更新確認期限を過ぎています",IF(F178&lt;=$F$3,"期限まで"&amp;$F$3&amp;"日以内",IF(AND(G178="終了",K178&lt;&gt;"後任・次案件を提案中"),"終了予定：次の提案先を決める","")))))</f>
        <v/>
      </c>
    </row>
    <row r="179" customFormat="false" ht="15" hidden="false" customHeight="false" outlineLevel="0" collapsed="false">
      <c r="A179" s="25"/>
      <c r="B179" s="25"/>
      <c r="C179" s="26"/>
      <c r="D179" s="26"/>
      <c r="E179" s="27" t="str">
        <f aca="false">IF(D179="","",D179-$D$3)</f>
        <v/>
      </c>
      <c r="F179" s="28" t="str">
        <f aca="false">IF(E179="","",E179-$B$3)</f>
        <v/>
      </c>
      <c r="G179" s="24"/>
      <c r="H179" s="29"/>
      <c r="I179" s="29"/>
      <c r="J179" s="30" t="str">
        <f aca="false">IF(OR(H179="",I179=""),"",I179-H179)</f>
        <v/>
      </c>
      <c r="K179" s="24"/>
      <c r="L179" s="25"/>
      <c r="M179" s="31" t="str">
        <f aca="false">IF(OR(A179="",D179=""),"",IF(OR(K179="更新合意",K179="終了決定"),"",IF(F179&lt;0,"更新確認期限を過ぎています",IF(F179&lt;=$F$3,"期限まで"&amp;$F$3&amp;"日以内",IF(AND(G179="終了",K179&lt;&gt;"後任・次案件を提案中"),"終了予定：次の提案先を決める","")))))</f>
        <v/>
      </c>
    </row>
    <row r="180" customFormat="false" ht="15" hidden="false" customHeight="false" outlineLevel="0" collapsed="false">
      <c r="A180" s="25"/>
      <c r="B180" s="25"/>
      <c r="C180" s="26"/>
      <c r="D180" s="26"/>
      <c r="E180" s="27" t="str">
        <f aca="false">IF(D180="","",D180-$D$3)</f>
        <v/>
      </c>
      <c r="F180" s="28" t="str">
        <f aca="false">IF(E180="","",E180-$B$3)</f>
        <v/>
      </c>
      <c r="G180" s="24"/>
      <c r="H180" s="29"/>
      <c r="I180" s="29"/>
      <c r="J180" s="30" t="str">
        <f aca="false">IF(OR(H180="",I180=""),"",I180-H180)</f>
        <v/>
      </c>
      <c r="K180" s="24"/>
      <c r="L180" s="25"/>
      <c r="M180" s="31" t="str">
        <f aca="false">IF(OR(A180="",D180=""),"",IF(OR(K180="更新合意",K180="終了決定"),"",IF(F180&lt;0,"更新確認期限を過ぎています",IF(F180&lt;=$F$3,"期限まで"&amp;$F$3&amp;"日以内",IF(AND(G180="終了",K180&lt;&gt;"後任・次案件を提案中"),"終了予定：次の提案先を決める","")))))</f>
        <v/>
      </c>
    </row>
    <row r="181" customFormat="false" ht="15" hidden="false" customHeight="false" outlineLevel="0" collapsed="false">
      <c r="A181" s="25"/>
      <c r="B181" s="25"/>
      <c r="C181" s="26"/>
      <c r="D181" s="26"/>
      <c r="E181" s="27" t="str">
        <f aca="false">IF(D181="","",D181-$D$3)</f>
        <v/>
      </c>
      <c r="F181" s="28" t="str">
        <f aca="false">IF(E181="","",E181-$B$3)</f>
        <v/>
      </c>
      <c r="G181" s="24"/>
      <c r="H181" s="29"/>
      <c r="I181" s="29"/>
      <c r="J181" s="30" t="str">
        <f aca="false">IF(OR(H181="",I181=""),"",I181-H181)</f>
        <v/>
      </c>
      <c r="K181" s="24"/>
      <c r="L181" s="25"/>
      <c r="M181" s="31" t="str">
        <f aca="false">IF(OR(A181="",D181=""),"",IF(OR(K181="更新合意",K181="終了決定"),"",IF(F181&lt;0,"更新確認期限を過ぎています",IF(F181&lt;=$F$3,"期限まで"&amp;$F$3&amp;"日以内",IF(AND(G181="終了",K181&lt;&gt;"後任・次案件を提案中"),"終了予定：次の提案先を決める","")))))</f>
        <v/>
      </c>
    </row>
    <row r="182" customFormat="false" ht="15" hidden="false" customHeight="false" outlineLevel="0" collapsed="false">
      <c r="A182" s="25"/>
      <c r="B182" s="25"/>
      <c r="C182" s="26"/>
      <c r="D182" s="26"/>
      <c r="E182" s="27" t="str">
        <f aca="false">IF(D182="","",D182-$D$3)</f>
        <v/>
      </c>
      <c r="F182" s="28" t="str">
        <f aca="false">IF(E182="","",E182-$B$3)</f>
        <v/>
      </c>
      <c r="G182" s="24"/>
      <c r="H182" s="29"/>
      <c r="I182" s="29"/>
      <c r="J182" s="30" t="str">
        <f aca="false">IF(OR(H182="",I182=""),"",I182-H182)</f>
        <v/>
      </c>
      <c r="K182" s="24"/>
      <c r="L182" s="25"/>
      <c r="M182" s="31" t="str">
        <f aca="false">IF(OR(A182="",D182=""),"",IF(OR(K182="更新合意",K182="終了決定"),"",IF(F182&lt;0,"更新確認期限を過ぎています",IF(F182&lt;=$F$3,"期限まで"&amp;$F$3&amp;"日以内",IF(AND(G182="終了",K182&lt;&gt;"後任・次案件を提案中"),"終了予定：次の提案先を決める","")))))</f>
        <v/>
      </c>
    </row>
    <row r="183" customFormat="false" ht="15" hidden="false" customHeight="false" outlineLevel="0" collapsed="false">
      <c r="A183" s="25"/>
      <c r="B183" s="25"/>
      <c r="C183" s="26"/>
      <c r="D183" s="26"/>
      <c r="E183" s="27" t="str">
        <f aca="false">IF(D183="","",D183-$D$3)</f>
        <v/>
      </c>
      <c r="F183" s="28" t="str">
        <f aca="false">IF(E183="","",E183-$B$3)</f>
        <v/>
      </c>
      <c r="G183" s="24"/>
      <c r="H183" s="29"/>
      <c r="I183" s="29"/>
      <c r="J183" s="30" t="str">
        <f aca="false">IF(OR(H183="",I183=""),"",I183-H183)</f>
        <v/>
      </c>
      <c r="K183" s="24"/>
      <c r="L183" s="25"/>
      <c r="M183" s="31" t="str">
        <f aca="false">IF(OR(A183="",D183=""),"",IF(OR(K183="更新合意",K183="終了決定"),"",IF(F183&lt;0,"更新確認期限を過ぎています",IF(F183&lt;=$F$3,"期限まで"&amp;$F$3&amp;"日以内",IF(AND(G183="終了",K183&lt;&gt;"後任・次案件を提案中"),"終了予定：次の提案先を決める","")))))</f>
        <v/>
      </c>
    </row>
    <row r="184" customFormat="false" ht="15" hidden="false" customHeight="false" outlineLevel="0" collapsed="false">
      <c r="A184" s="25"/>
      <c r="B184" s="25"/>
      <c r="C184" s="26"/>
      <c r="D184" s="26"/>
      <c r="E184" s="27" t="str">
        <f aca="false">IF(D184="","",D184-$D$3)</f>
        <v/>
      </c>
      <c r="F184" s="28" t="str">
        <f aca="false">IF(E184="","",E184-$B$3)</f>
        <v/>
      </c>
      <c r="G184" s="24"/>
      <c r="H184" s="29"/>
      <c r="I184" s="29"/>
      <c r="J184" s="30" t="str">
        <f aca="false">IF(OR(H184="",I184=""),"",I184-H184)</f>
        <v/>
      </c>
      <c r="K184" s="24"/>
      <c r="L184" s="25"/>
      <c r="M184" s="31" t="str">
        <f aca="false">IF(OR(A184="",D184=""),"",IF(OR(K184="更新合意",K184="終了決定"),"",IF(F184&lt;0,"更新確認期限を過ぎています",IF(F184&lt;=$F$3,"期限まで"&amp;$F$3&amp;"日以内",IF(AND(G184="終了",K184&lt;&gt;"後任・次案件を提案中"),"終了予定：次の提案先を決める","")))))</f>
        <v/>
      </c>
    </row>
    <row r="185" customFormat="false" ht="15" hidden="false" customHeight="false" outlineLevel="0" collapsed="false">
      <c r="A185" s="25"/>
      <c r="B185" s="25"/>
      <c r="C185" s="26"/>
      <c r="D185" s="26"/>
      <c r="E185" s="27" t="str">
        <f aca="false">IF(D185="","",D185-$D$3)</f>
        <v/>
      </c>
      <c r="F185" s="28" t="str">
        <f aca="false">IF(E185="","",E185-$B$3)</f>
        <v/>
      </c>
      <c r="G185" s="24"/>
      <c r="H185" s="29"/>
      <c r="I185" s="29"/>
      <c r="J185" s="30" t="str">
        <f aca="false">IF(OR(H185="",I185=""),"",I185-H185)</f>
        <v/>
      </c>
      <c r="K185" s="24"/>
      <c r="L185" s="25"/>
      <c r="M185" s="31" t="str">
        <f aca="false">IF(OR(A185="",D185=""),"",IF(OR(K185="更新合意",K185="終了決定"),"",IF(F185&lt;0,"更新確認期限を過ぎています",IF(F185&lt;=$F$3,"期限まで"&amp;$F$3&amp;"日以内",IF(AND(G185="終了",K185&lt;&gt;"後任・次案件を提案中"),"終了予定：次の提案先を決める","")))))</f>
        <v/>
      </c>
    </row>
    <row r="186" customFormat="false" ht="15" hidden="false" customHeight="false" outlineLevel="0" collapsed="false">
      <c r="A186" s="25"/>
      <c r="B186" s="25"/>
      <c r="C186" s="26"/>
      <c r="D186" s="26"/>
      <c r="E186" s="27" t="str">
        <f aca="false">IF(D186="","",D186-$D$3)</f>
        <v/>
      </c>
      <c r="F186" s="28" t="str">
        <f aca="false">IF(E186="","",E186-$B$3)</f>
        <v/>
      </c>
      <c r="G186" s="24"/>
      <c r="H186" s="29"/>
      <c r="I186" s="29"/>
      <c r="J186" s="30" t="str">
        <f aca="false">IF(OR(H186="",I186=""),"",I186-H186)</f>
        <v/>
      </c>
      <c r="K186" s="24"/>
      <c r="L186" s="25"/>
      <c r="M186" s="31" t="str">
        <f aca="false">IF(OR(A186="",D186=""),"",IF(OR(K186="更新合意",K186="終了決定"),"",IF(F186&lt;0,"更新確認期限を過ぎています",IF(F186&lt;=$F$3,"期限まで"&amp;$F$3&amp;"日以内",IF(AND(G186="終了",K186&lt;&gt;"後任・次案件を提案中"),"終了予定：次の提案先を決める","")))))</f>
        <v/>
      </c>
    </row>
    <row r="187" customFormat="false" ht="15" hidden="false" customHeight="false" outlineLevel="0" collapsed="false">
      <c r="A187" s="25"/>
      <c r="B187" s="25"/>
      <c r="C187" s="26"/>
      <c r="D187" s="26"/>
      <c r="E187" s="27" t="str">
        <f aca="false">IF(D187="","",D187-$D$3)</f>
        <v/>
      </c>
      <c r="F187" s="28" t="str">
        <f aca="false">IF(E187="","",E187-$B$3)</f>
        <v/>
      </c>
      <c r="G187" s="24"/>
      <c r="H187" s="29"/>
      <c r="I187" s="29"/>
      <c r="J187" s="30" t="str">
        <f aca="false">IF(OR(H187="",I187=""),"",I187-H187)</f>
        <v/>
      </c>
      <c r="K187" s="24"/>
      <c r="L187" s="25"/>
      <c r="M187" s="31" t="str">
        <f aca="false">IF(OR(A187="",D187=""),"",IF(OR(K187="更新合意",K187="終了決定"),"",IF(F187&lt;0,"更新確認期限を過ぎています",IF(F187&lt;=$F$3,"期限まで"&amp;$F$3&amp;"日以内",IF(AND(G187="終了",K187&lt;&gt;"後任・次案件を提案中"),"終了予定：次の提案先を決める","")))))</f>
        <v/>
      </c>
    </row>
    <row r="188" customFormat="false" ht="15" hidden="false" customHeight="false" outlineLevel="0" collapsed="false">
      <c r="A188" s="25"/>
      <c r="B188" s="25"/>
      <c r="C188" s="26"/>
      <c r="D188" s="26"/>
      <c r="E188" s="27" t="str">
        <f aca="false">IF(D188="","",D188-$D$3)</f>
        <v/>
      </c>
      <c r="F188" s="28" t="str">
        <f aca="false">IF(E188="","",E188-$B$3)</f>
        <v/>
      </c>
      <c r="G188" s="24"/>
      <c r="H188" s="29"/>
      <c r="I188" s="29"/>
      <c r="J188" s="30" t="str">
        <f aca="false">IF(OR(H188="",I188=""),"",I188-H188)</f>
        <v/>
      </c>
      <c r="K188" s="24"/>
      <c r="L188" s="25"/>
      <c r="M188" s="31" t="str">
        <f aca="false">IF(OR(A188="",D188=""),"",IF(OR(K188="更新合意",K188="終了決定"),"",IF(F188&lt;0,"更新確認期限を過ぎています",IF(F188&lt;=$F$3,"期限まで"&amp;$F$3&amp;"日以内",IF(AND(G188="終了",K188&lt;&gt;"後任・次案件を提案中"),"終了予定：次の提案先を決める","")))))</f>
        <v/>
      </c>
    </row>
    <row r="189" customFormat="false" ht="15" hidden="false" customHeight="false" outlineLevel="0" collapsed="false">
      <c r="A189" s="25"/>
      <c r="B189" s="25"/>
      <c r="C189" s="26"/>
      <c r="D189" s="26"/>
      <c r="E189" s="27" t="str">
        <f aca="false">IF(D189="","",D189-$D$3)</f>
        <v/>
      </c>
      <c r="F189" s="28" t="str">
        <f aca="false">IF(E189="","",E189-$B$3)</f>
        <v/>
      </c>
      <c r="G189" s="24"/>
      <c r="H189" s="29"/>
      <c r="I189" s="29"/>
      <c r="J189" s="30" t="str">
        <f aca="false">IF(OR(H189="",I189=""),"",I189-H189)</f>
        <v/>
      </c>
      <c r="K189" s="24"/>
      <c r="L189" s="25"/>
      <c r="M189" s="31" t="str">
        <f aca="false">IF(OR(A189="",D189=""),"",IF(OR(K189="更新合意",K189="終了決定"),"",IF(F189&lt;0,"更新確認期限を過ぎています",IF(F189&lt;=$F$3,"期限まで"&amp;$F$3&amp;"日以内",IF(AND(G189="終了",K189&lt;&gt;"後任・次案件を提案中"),"終了予定：次の提案先を決める","")))))</f>
        <v/>
      </c>
    </row>
    <row r="190" customFormat="false" ht="15" hidden="false" customHeight="false" outlineLevel="0" collapsed="false">
      <c r="A190" s="25"/>
      <c r="B190" s="25"/>
      <c r="C190" s="26"/>
      <c r="D190" s="26"/>
      <c r="E190" s="27" t="str">
        <f aca="false">IF(D190="","",D190-$D$3)</f>
        <v/>
      </c>
      <c r="F190" s="28" t="str">
        <f aca="false">IF(E190="","",E190-$B$3)</f>
        <v/>
      </c>
      <c r="G190" s="24"/>
      <c r="H190" s="29"/>
      <c r="I190" s="29"/>
      <c r="J190" s="30" t="str">
        <f aca="false">IF(OR(H190="",I190=""),"",I190-H190)</f>
        <v/>
      </c>
      <c r="K190" s="24"/>
      <c r="L190" s="25"/>
      <c r="M190" s="31" t="str">
        <f aca="false">IF(OR(A190="",D190=""),"",IF(OR(K190="更新合意",K190="終了決定"),"",IF(F190&lt;0,"更新確認期限を過ぎています",IF(F190&lt;=$F$3,"期限まで"&amp;$F$3&amp;"日以内",IF(AND(G190="終了",K190&lt;&gt;"後任・次案件を提案中"),"終了予定：次の提案先を決める","")))))</f>
        <v/>
      </c>
    </row>
    <row r="191" customFormat="false" ht="15" hidden="false" customHeight="false" outlineLevel="0" collapsed="false">
      <c r="A191" s="25"/>
      <c r="B191" s="25"/>
      <c r="C191" s="26"/>
      <c r="D191" s="26"/>
      <c r="E191" s="27" t="str">
        <f aca="false">IF(D191="","",D191-$D$3)</f>
        <v/>
      </c>
      <c r="F191" s="28" t="str">
        <f aca="false">IF(E191="","",E191-$B$3)</f>
        <v/>
      </c>
      <c r="G191" s="24"/>
      <c r="H191" s="29"/>
      <c r="I191" s="29"/>
      <c r="J191" s="30" t="str">
        <f aca="false">IF(OR(H191="",I191=""),"",I191-H191)</f>
        <v/>
      </c>
      <c r="K191" s="24"/>
      <c r="L191" s="25"/>
      <c r="M191" s="31" t="str">
        <f aca="false">IF(OR(A191="",D191=""),"",IF(OR(K191="更新合意",K191="終了決定"),"",IF(F191&lt;0,"更新確認期限を過ぎています",IF(F191&lt;=$F$3,"期限まで"&amp;$F$3&amp;"日以内",IF(AND(G191="終了",K191&lt;&gt;"後任・次案件を提案中"),"終了予定：次の提案先を決める","")))))</f>
        <v/>
      </c>
    </row>
    <row r="192" customFormat="false" ht="15" hidden="false" customHeight="false" outlineLevel="0" collapsed="false">
      <c r="A192" s="25"/>
      <c r="B192" s="25"/>
      <c r="C192" s="26"/>
      <c r="D192" s="26"/>
      <c r="E192" s="27" t="str">
        <f aca="false">IF(D192="","",D192-$D$3)</f>
        <v/>
      </c>
      <c r="F192" s="28" t="str">
        <f aca="false">IF(E192="","",E192-$B$3)</f>
        <v/>
      </c>
      <c r="G192" s="24"/>
      <c r="H192" s="29"/>
      <c r="I192" s="29"/>
      <c r="J192" s="30" t="str">
        <f aca="false">IF(OR(H192="",I192=""),"",I192-H192)</f>
        <v/>
      </c>
      <c r="K192" s="24"/>
      <c r="L192" s="25"/>
      <c r="M192" s="31" t="str">
        <f aca="false">IF(OR(A192="",D192=""),"",IF(OR(K192="更新合意",K192="終了決定"),"",IF(F192&lt;0,"更新確認期限を過ぎています",IF(F192&lt;=$F$3,"期限まで"&amp;$F$3&amp;"日以内",IF(AND(G192="終了",K192&lt;&gt;"後任・次案件を提案中"),"終了予定：次の提案先を決める","")))))</f>
        <v/>
      </c>
    </row>
    <row r="193" customFormat="false" ht="15" hidden="false" customHeight="false" outlineLevel="0" collapsed="false">
      <c r="A193" s="25"/>
      <c r="B193" s="25"/>
      <c r="C193" s="26"/>
      <c r="D193" s="26"/>
      <c r="E193" s="27" t="str">
        <f aca="false">IF(D193="","",D193-$D$3)</f>
        <v/>
      </c>
      <c r="F193" s="28" t="str">
        <f aca="false">IF(E193="","",E193-$B$3)</f>
        <v/>
      </c>
      <c r="G193" s="24"/>
      <c r="H193" s="29"/>
      <c r="I193" s="29"/>
      <c r="J193" s="30" t="str">
        <f aca="false">IF(OR(H193="",I193=""),"",I193-H193)</f>
        <v/>
      </c>
      <c r="K193" s="24"/>
      <c r="L193" s="25"/>
      <c r="M193" s="31" t="str">
        <f aca="false">IF(OR(A193="",D193=""),"",IF(OR(K193="更新合意",K193="終了決定"),"",IF(F193&lt;0,"更新確認期限を過ぎています",IF(F193&lt;=$F$3,"期限まで"&amp;$F$3&amp;"日以内",IF(AND(G193="終了",K193&lt;&gt;"後任・次案件を提案中"),"終了予定：次の提案先を決める","")))))</f>
        <v/>
      </c>
    </row>
    <row r="194" customFormat="false" ht="15" hidden="false" customHeight="false" outlineLevel="0" collapsed="false">
      <c r="A194" s="25"/>
      <c r="B194" s="25"/>
      <c r="C194" s="26"/>
      <c r="D194" s="26"/>
      <c r="E194" s="27" t="str">
        <f aca="false">IF(D194="","",D194-$D$3)</f>
        <v/>
      </c>
      <c r="F194" s="28" t="str">
        <f aca="false">IF(E194="","",E194-$B$3)</f>
        <v/>
      </c>
      <c r="G194" s="24"/>
      <c r="H194" s="29"/>
      <c r="I194" s="29"/>
      <c r="J194" s="30" t="str">
        <f aca="false">IF(OR(H194="",I194=""),"",I194-H194)</f>
        <v/>
      </c>
      <c r="K194" s="24"/>
      <c r="L194" s="25"/>
      <c r="M194" s="31" t="str">
        <f aca="false">IF(OR(A194="",D194=""),"",IF(OR(K194="更新合意",K194="終了決定"),"",IF(F194&lt;0,"更新確認期限を過ぎています",IF(F194&lt;=$F$3,"期限まで"&amp;$F$3&amp;"日以内",IF(AND(G194="終了",K194&lt;&gt;"後任・次案件を提案中"),"終了予定：次の提案先を決める","")))))</f>
        <v/>
      </c>
    </row>
    <row r="195" customFormat="false" ht="15" hidden="false" customHeight="false" outlineLevel="0" collapsed="false">
      <c r="A195" s="25"/>
      <c r="B195" s="25"/>
      <c r="C195" s="26"/>
      <c r="D195" s="26"/>
      <c r="E195" s="27" t="str">
        <f aca="false">IF(D195="","",D195-$D$3)</f>
        <v/>
      </c>
      <c r="F195" s="28" t="str">
        <f aca="false">IF(E195="","",E195-$B$3)</f>
        <v/>
      </c>
      <c r="G195" s="24"/>
      <c r="H195" s="29"/>
      <c r="I195" s="29"/>
      <c r="J195" s="30" t="str">
        <f aca="false">IF(OR(H195="",I195=""),"",I195-H195)</f>
        <v/>
      </c>
      <c r="K195" s="24"/>
      <c r="L195" s="25"/>
      <c r="M195" s="31" t="str">
        <f aca="false">IF(OR(A195="",D195=""),"",IF(OR(K195="更新合意",K195="終了決定"),"",IF(F195&lt;0,"更新確認期限を過ぎています",IF(F195&lt;=$F$3,"期限まで"&amp;$F$3&amp;"日以内",IF(AND(G195="終了",K195&lt;&gt;"後任・次案件を提案中"),"終了予定：次の提案先を決める","")))))</f>
        <v/>
      </c>
    </row>
    <row r="196" customFormat="false" ht="15" hidden="false" customHeight="false" outlineLevel="0" collapsed="false">
      <c r="A196" s="25"/>
      <c r="B196" s="25"/>
      <c r="C196" s="26"/>
      <c r="D196" s="26"/>
      <c r="E196" s="27" t="str">
        <f aca="false">IF(D196="","",D196-$D$3)</f>
        <v/>
      </c>
      <c r="F196" s="28" t="str">
        <f aca="false">IF(E196="","",E196-$B$3)</f>
        <v/>
      </c>
      <c r="G196" s="24"/>
      <c r="H196" s="29"/>
      <c r="I196" s="29"/>
      <c r="J196" s="30" t="str">
        <f aca="false">IF(OR(H196="",I196=""),"",I196-H196)</f>
        <v/>
      </c>
      <c r="K196" s="24"/>
      <c r="L196" s="25"/>
      <c r="M196" s="31" t="str">
        <f aca="false">IF(OR(A196="",D196=""),"",IF(OR(K196="更新合意",K196="終了決定"),"",IF(F196&lt;0,"更新確認期限を過ぎています",IF(F196&lt;=$F$3,"期限まで"&amp;$F$3&amp;"日以内",IF(AND(G196="終了",K196&lt;&gt;"後任・次案件を提案中"),"終了予定：次の提案先を決める","")))))</f>
        <v/>
      </c>
    </row>
    <row r="197" customFormat="false" ht="15" hidden="false" customHeight="false" outlineLevel="0" collapsed="false">
      <c r="A197" s="25"/>
      <c r="B197" s="25"/>
      <c r="C197" s="26"/>
      <c r="D197" s="26"/>
      <c r="E197" s="27" t="str">
        <f aca="false">IF(D197="","",D197-$D$3)</f>
        <v/>
      </c>
      <c r="F197" s="28" t="str">
        <f aca="false">IF(E197="","",E197-$B$3)</f>
        <v/>
      </c>
      <c r="G197" s="24"/>
      <c r="H197" s="29"/>
      <c r="I197" s="29"/>
      <c r="J197" s="30" t="str">
        <f aca="false">IF(OR(H197="",I197=""),"",I197-H197)</f>
        <v/>
      </c>
      <c r="K197" s="24"/>
      <c r="L197" s="25"/>
      <c r="M197" s="31" t="str">
        <f aca="false">IF(OR(A197="",D197=""),"",IF(OR(K197="更新合意",K197="終了決定"),"",IF(F197&lt;0,"更新確認期限を過ぎています",IF(F197&lt;=$F$3,"期限まで"&amp;$F$3&amp;"日以内",IF(AND(G197="終了",K197&lt;&gt;"後任・次案件を提案中"),"終了予定：次の提案先を決める","")))))</f>
        <v/>
      </c>
    </row>
    <row r="198" customFormat="false" ht="15" hidden="false" customHeight="false" outlineLevel="0" collapsed="false">
      <c r="A198" s="25"/>
      <c r="B198" s="25"/>
      <c r="C198" s="26"/>
      <c r="D198" s="26"/>
      <c r="E198" s="27" t="str">
        <f aca="false">IF(D198="","",D198-$D$3)</f>
        <v/>
      </c>
      <c r="F198" s="28" t="str">
        <f aca="false">IF(E198="","",E198-$B$3)</f>
        <v/>
      </c>
      <c r="G198" s="24"/>
      <c r="H198" s="29"/>
      <c r="I198" s="29"/>
      <c r="J198" s="30" t="str">
        <f aca="false">IF(OR(H198="",I198=""),"",I198-H198)</f>
        <v/>
      </c>
      <c r="K198" s="24"/>
      <c r="L198" s="25"/>
      <c r="M198" s="31" t="str">
        <f aca="false">IF(OR(A198="",D198=""),"",IF(OR(K198="更新合意",K198="終了決定"),"",IF(F198&lt;0,"更新確認期限を過ぎています",IF(F198&lt;=$F$3,"期限まで"&amp;$F$3&amp;"日以内",IF(AND(G198="終了",K198&lt;&gt;"後任・次案件を提案中"),"終了予定：次の提案先を決める","")))))</f>
        <v/>
      </c>
    </row>
    <row r="199" customFormat="false" ht="15" hidden="false" customHeight="false" outlineLevel="0" collapsed="false">
      <c r="A199" s="25"/>
      <c r="B199" s="25"/>
      <c r="C199" s="26"/>
      <c r="D199" s="26"/>
      <c r="E199" s="27" t="str">
        <f aca="false">IF(D199="","",D199-$D$3)</f>
        <v/>
      </c>
      <c r="F199" s="28" t="str">
        <f aca="false">IF(E199="","",E199-$B$3)</f>
        <v/>
      </c>
      <c r="G199" s="24"/>
      <c r="H199" s="29"/>
      <c r="I199" s="29"/>
      <c r="J199" s="30" t="str">
        <f aca="false">IF(OR(H199="",I199=""),"",I199-H199)</f>
        <v/>
      </c>
      <c r="K199" s="24"/>
      <c r="L199" s="25"/>
      <c r="M199" s="31" t="str">
        <f aca="false">IF(OR(A199="",D199=""),"",IF(OR(K199="更新合意",K199="終了決定"),"",IF(F199&lt;0,"更新確認期限を過ぎています",IF(F199&lt;=$F$3,"期限まで"&amp;$F$3&amp;"日以内",IF(AND(G199="終了",K199&lt;&gt;"後任・次案件を提案中"),"終了予定：次の提案先を決める","")))))</f>
        <v/>
      </c>
    </row>
    <row r="200" customFormat="false" ht="15" hidden="false" customHeight="false" outlineLevel="0" collapsed="false">
      <c r="A200" s="25"/>
      <c r="B200" s="25"/>
      <c r="C200" s="26"/>
      <c r="D200" s="26"/>
      <c r="E200" s="27" t="str">
        <f aca="false">IF(D200="","",D200-$D$3)</f>
        <v/>
      </c>
      <c r="F200" s="28" t="str">
        <f aca="false">IF(E200="","",E200-$B$3)</f>
        <v/>
      </c>
      <c r="G200" s="24"/>
      <c r="H200" s="29"/>
      <c r="I200" s="29"/>
      <c r="J200" s="30" t="str">
        <f aca="false">IF(OR(H200="",I200=""),"",I200-H200)</f>
        <v/>
      </c>
      <c r="K200" s="24"/>
      <c r="L200" s="25"/>
      <c r="M200" s="31" t="str">
        <f aca="false">IF(OR(A200="",D200=""),"",IF(OR(K200="更新合意",K200="終了決定"),"",IF(F200&lt;0,"更新確認期限を過ぎています",IF(F200&lt;=$F$3,"期限まで"&amp;$F$3&amp;"日以内",IF(AND(G200="終了",K200&lt;&gt;"後任・次案件を提案中"),"終了予定：次の提案先を決める","")))))</f>
        <v/>
      </c>
    </row>
    <row r="201" customFormat="false" ht="15" hidden="false" customHeight="false" outlineLevel="0" collapsed="false">
      <c r="A201" s="25"/>
      <c r="B201" s="25"/>
      <c r="C201" s="26"/>
      <c r="D201" s="26"/>
      <c r="E201" s="27" t="str">
        <f aca="false">IF(D201="","",D201-$D$3)</f>
        <v/>
      </c>
      <c r="F201" s="28" t="str">
        <f aca="false">IF(E201="","",E201-$B$3)</f>
        <v/>
      </c>
      <c r="G201" s="24"/>
      <c r="H201" s="29"/>
      <c r="I201" s="29"/>
      <c r="J201" s="30" t="str">
        <f aca="false">IF(OR(H201="",I201=""),"",I201-H201)</f>
        <v/>
      </c>
      <c r="K201" s="24"/>
      <c r="L201" s="25"/>
      <c r="M201" s="31" t="str">
        <f aca="false">IF(OR(A201="",D201=""),"",IF(OR(K201="更新合意",K201="終了決定"),"",IF(F201&lt;0,"更新確認期限を過ぎています",IF(F201&lt;=$F$3,"期限まで"&amp;$F$3&amp;"日以内",IF(AND(G201="終了",K201&lt;&gt;"後任・次案件を提案中"),"終了予定：次の提案先を決める","")))))</f>
        <v/>
      </c>
    </row>
    <row r="202" customFormat="false" ht="15" hidden="false" customHeight="false" outlineLevel="0" collapsed="false">
      <c r="A202" s="25"/>
      <c r="B202" s="25"/>
      <c r="C202" s="26"/>
      <c r="D202" s="26"/>
      <c r="E202" s="27" t="str">
        <f aca="false">IF(D202="","",D202-$D$3)</f>
        <v/>
      </c>
      <c r="F202" s="28" t="str">
        <f aca="false">IF(E202="","",E202-$B$3)</f>
        <v/>
      </c>
      <c r="G202" s="24"/>
      <c r="H202" s="29"/>
      <c r="I202" s="29"/>
      <c r="J202" s="30" t="str">
        <f aca="false">IF(OR(H202="",I202=""),"",I202-H202)</f>
        <v/>
      </c>
      <c r="K202" s="24"/>
      <c r="L202" s="25"/>
      <c r="M202" s="31" t="str">
        <f aca="false">IF(OR(A202="",D202=""),"",IF(OR(K202="更新合意",K202="終了決定"),"",IF(F202&lt;0,"更新確認期限を過ぎています",IF(F202&lt;=$F$3,"期限まで"&amp;$F$3&amp;"日以内",IF(AND(G202="終了",K202&lt;&gt;"後任・次案件を提案中"),"終了予定：次の提案先を決める","")))))</f>
        <v/>
      </c>
    </row>
    <row r="203" customFormat="false" ht="15" hidden="false" customHeight="false" outlineLevel="0" collapsed="false">
      <c r="A203" s="25"/>
      <c r="B203" s="25"/>
      <c r="C203" s="26"/>
      <c r="D203" s="26"/>
      <c r="E203" s="27" t="str">
        <f aca="false">IF(D203="","",D203-$D$3)</f>
        <v/>
      </c>
      <c r="F203" s="28" t="str">
        <f aca="false">IF(E203="","",E203-$B$3)</f>
        <v/>
      </c>
      <c r="G203" s="24"/>
      <c r="H203" s="29"/>
      <c r="I203" s="29"/>
      <c r="J203" s="30" t="str">
        <f aca="false">IF(OR(H203="",I203=""),"",I203-H203)</f>
        <v/>
      </c>
      <c r="K203" s="24"/>
      <c r="L203" s="25"/>
      <c r="M203" s="31" t="str">
        <f aca="false">IF(OR(A203="",D203=""),"",IF(OR(K203="更新合意",K203="終了決定"),"",IF(F203&lt;0,"更新確認期限を過ぎています",IF(F203&lt;=$F$3,"期限まで"&amp;$F$3&amp;"日以内",IF(AND(G203="終了",K203&lt;&gt;"後任・次案件を提案中"),"終了予定：次の提案先を決める","")))))</f>
        <v/>
      </c>
    </row>
    <row r="204" customFormat="false" ht="15" hidden="false" customHeight="false" outlineLevel="0" collapsed="false">
      <c r="A204" s="25"/>
      <c r="B204" s="25"/>
      <c r="C204" s="26"/>
      <c r="D204" s="26"/>
      <c r="E204" s="27" t="str">
        <f aca="false">IF(D204="","",D204-$D$3)</f>
        <v/>
      </c>
      <c r="F204" s="28" t="str">
        <f aca="false">IF(E204="","",E204-$B$3)</f>
        <v/>
      </c>
      <c r="G204" s="24"/>
      <c r="H204" s="29"/>
      <c r="I204" s="29"/>
      <c r="J204" s="30" t="str">
        <f aca="false">IF(OR(H204="",I204=""),"",I204-H204)</f>
        <v/>
      </c>
      <c r="K204" s="24"/>
      <c r="L204" s="25"/>
      <c r="M204" s="31" t="str">
        <f aca="false">IF(OR(A204="",D204=""),"",IF(OR(K204="更新合意",K204="終了決定"),"",IF(F204&lt;0,"更新確認期限を過ぎています",IF(F204&lt;=$F$3,"期限まで"&amp;$F$3&amp;"日以内",IF(AND(G204="終了",K204&lt;&gt;"後任・次案件を提案中"),"終了予定：次の提案先を決める","")))))</f>
        <v/>
      </c>
    </row>
    <row r="205" customFormat="false" ht="15" hidden="false" customHeight="false" outlineLevel="0" collapsed="false">
      <c r="A205" s="25"/>
      <c r="B205" s="25"/>
      <c r="C205" s="26"/>
      <c r="D205" s="26"/>
      <c r="E205" s="27" t="str">
        <f aca="false">IF(D205="","",D205-$D$3)</f>
        <v/>
      </c>
      <c r="F205" s="28" t="str">
        <f aca="false">IF(E205="","",E205-$B$3)</f>
        <v/>
      </c>
      <c r="G205" s="24"/>
      <c r="H205" s="29"/>
      <c r="I205" s="29"/>
      <c r="J205" s="30" t="str">
        <f aca="false">IF(OR(H205="",I205=""),"",I205-H205)</f>
        <v/>
      </c>
      <c r="K205" s="24"/>
      <c r="L205" s="25"/>
      <c r="M205" s="31" t="str">
        <f aca="false">IF(OR(A205="",D205=""),"",IF(OR(K205="更新合意",K205="終了決定"),"",IF(F205&lt;0,"更新確認期限を過ぎています",IF(F205&lt;=$F$3,"期限まで"&amp;$F$3&amp;"日以内",IF(AND(G205="終了",K205&lt;&gt;"後任・次案件を提案中"),"終了予定：次の提案先を決める","")))))</f>
        <v/>
      </c>
    </row>
  </sheetData>
  <conditionalFormatting sqref="A6:M205">
    <cfRule type="expression" priority="2" aboveAverage="0" equalAverage="0" bottom="0" percent="0" rank="0" text="" dxfId="0">
      <formula>$M6="更新確認期限を過ぎています"</formula>
    </cfRule>
    <cfRule type="expression" priority="3" aboveAverage="0" equalAverage="0" bottom="0" percent="0" rank="0" text="" dxfId="1">
      <formula>LEFT($M6,4)="期限まで"</formula>
    </cfRule>
    <cfRule type="expression" priority="4" aboveAverage="0" equalAverage="0" bottom="0" percent="0" rank="0" text="" dxfId="2">
      <formula>OR($K6="更新合意",$K6="終了決定")</formula>
    </cfRule>
  </conditionalFormatting>
  <conditionalFormatting sqref="M6:M205">
    <cfRule type="expression" priority="5" aboveAverage="0" equalAverage="0" bottom="0" percent="0" rank="0" text="" dxfId="3">
      <formula>$M6&lt;&gt;""</formula>
    </cfRule>
  </conditionalFormatting>
  <dataValidations count="4">
    <dataValidation allowBlank="true" error="一覧の中から選んでください。" errorStyle="stop" errorTitle="選択肢から選んでください" operator="between" prompt="顧客・要員の更新意向" promptTitle="入力" showDropDown="false" showErrorMessage="true" showInputMessage="true" sqref="G6:G205" type="list">
      <formula1>"未確認,継続,終了"</formula1>
      <formula2>0</formula2>
    </dataValidation>
    <dataValidation allowBlank="true" error="一覧の中から選んでください。" errorStyle="stop" errorTitle="選択肢から選んでください" operator="between" showDropDown="false" showErrorMessage="true" showInputMessage="false" sqref="K6:K205" type="list">
      <formula1>"未着手,顧客確認中,要員確認中,更新合意,終了決定,後任・次案件を提案中"</formula1>
      <formula2>0</formula2>
    </dataValidation>
    <dataValidation allowBlank="true" error="2026/10/31 のように日付で入力してください。" errorStyle="stop" errorTitle="日付を入力してください" operator="greaterThan" showDropDown="false" showErrorMessage="true" showInputMessage="false" sqref="C6:D205" type="date">
      <formula1>36526</formula1>
      <formula2>0</formula2>
    </dataValidation>
    <dataValidation allowBlank="true" error="0以上の数字で入力してください（単位は見出しのとおり）。" errorStyle="stop" errorTitle="数字を入力してください" operator="between" showDropDown="false" showErrorMessage="true" showInputMessage="false" sqref="H6:I205" type="decimal">
      <formula1>0</formula1>
      <formula2>1000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16"/>
    <col collapsed="false" customWidth="true" hidden="false" outlineLevel="0" max="3" min="3" style="0" width="36"/>
  </cols>
  <sheetData>
    <row r="1" customFormat="false" ht="17.35" hidden="false" customHeight="false" outlineLevel="0" collapsed="false">
      <c r="A1" s="18" t="s">
        <v>74</v>
      </c>
    </row>
    <row r="2" customFormat="false" ht="15" hidden="false" customHeight="false" outlineLevel="0" collapsed="false">
      <c r="A2" s="2" t="s">
        <v>75</v>
      </c>
    </row>
    <row r="3" customFormat="false" ht="15" hidden="false" customHeight="false" outlineLevel="0" collapsed="false">
      <c r="A3" s="14" t="s">
        <v>76</v>
      </c>
      <c r="B3" s="32" t="n">
        <f aca="true">DATE(YEAR(TODAY()),MONTH(TODAY()),1)</f>
        <v>46296</v>
      </c>
    </row>
    <row r="5" customFormat="false" ht="15" hidden="false" customHeight="false" outlineLevel="0" collapsed="false">
      <c r="A5" s="3" t="s">
        <v>77</v>
      </c>
    </row>
    <row r="6" customFormat="false" ht="15" hidden="false" customHeight="false" outlineLevel="0" collapsed="false">
      <c r="A6" s="10" t="s">
        <v>78</v>
      </c>
      <c r="B6" s="33" t="n">
        <f aca="false">COUNTIFS(更新管理表!$E$6:$E$205,"&gt;="&amp;$B$3,更新管理表!$E$6:$E$205,"&lt;"&amp;EDATE($B$3,1))</f>
        <v>2</v>
      </c>
    </row>
    <row r="7" customFormat="false" ht="15" hidden="false" customHeight="false" outlineLevel="0" collapsed="false">
      <c r="A7" s="10" t="s">
        <v>79</v>
      </c>
      <c r="B7" s="33" t="n">
        <f aca="false">COUNTIFS(更新管理表!$E$6:$E$205,"&gt;="&amp;$B$3,更新管理表!$E$6:$E$205,"&lt;"&amp;EDATE($B$3,1),更新管理表!$K$6:$K$205,"更新合意")+COUNTIFS(更新管理表!$E$6:$E$205,"&gt;="&amp;$B$3,更新管理表!$E$6:$E$205,"&lt;"&amp;EDATE($B$3,1),更新管理表!$K$6:$K$205,"終了決定")</f>
        <v>0</v>
      </c>
    </row>
    <row r="8" customFormat="false" ht="15" hidden="false" customHeight="false" outlineLevel="0" collapsed="false">
      <c r="A8" s="10" t="s">
        <v>80</v>
      </c>
      <c r="B8" s="33" t="n">
        <f aca="false">COUNTIF(更新管理表!$M$6:$M$205,"更新確認期限を過ぎています")</f>
        <v>2</v>
      </c>
    </row>
    <row r="9" customFormat="false" ht="15" hidden="false" customHeight="false" outlineLevel="0" collapsed="false">
      <c r="A9" s="10" t="s">
        <v>81</v>
      </c>
      <c r="B9" s="33" t="n">
        <f aca="false">COUNTIFS(更新管理表!$G$6:$G$205,"未確認",更新管理表!$D$6:$D$205,"&lt;&gt;")</f>
        <v>1</v>
      </c>
    </row>
    <row r="10" customFormat="false" ht="15" hidden="false" customHeight="false" outlineLevel="0" collapsed="false">
      <c r="A10" s="10" t="s">
        <v>82</v>
      </c>
      <c r="B10" s="33" t="n">
        <f aca="false">COUNTIFS(更新管理表!$D$6:$D$205,"&gt;="&amp;$B$3,更新管理表!$D$6:$D$205,"&lt;"&amp;EDATE($B$3,1))</f>
        <v>0</v>
      </c>
    </row>
    <row r="11" customFormat="false" ht="15" hidden="false" customHeight="false" outlineLevel="0" collapsed="false">
      <c r="A11" s="10" t="s">
        <v>83</v>
      </c>
      <c r="B11" s="33" t="n">
        <f aca="false">COUNTIFS(更新管理表!$D$6:$D$205,"&gt;="&amp;$B$3,更新管理表!$D$6:$D$205,"&lt;"&amp;EDATE($B$3,1),更新管理表!$G$6:$G$205,"終了")</f>
        <v>0</v>
      </c>
    </row>
    <row r="12" customFormat="false" ht="15" hidden="false" customHeight="false" outlineLevel="0" collapsed="false">
      <c r="A12" s="10" t="s">
        <v>84</v>
      </c>
      <c r="B12" s="33" t="n">
        <f aca="false">SUMPRODUCT((更新管理表!$J$6:$J$205&lt;&gt;"")*(更新管理表!$J$6:$J$205&lt;&gt;0))</f>
        <v>1</v>
      </c>
    </row>
    <row r="13" customFormat="false" ht="15" hidden="false" customHeight="false" outlineLevel="0" collapsed="false">
      <c r="A13" s="10" t="s">
        <v>85</v>
      </c>
      <c r="B13" s="34" t="n">
        <f aca="false">SUM(更新管理表!$J$6:$J$205)</f>
        <v>5</v>
      </c>
    </row>
    <row r="15" customFormat="false" ht="15" hidden="false" customHeight="false" outlineLevel="0" collapsed="false">
      <c r="A15" s="3" t="s">
        <v>86</v>
      </c>
    </row>
    <row r="16" customFormat="false" ht="15" hidden="false" customHeight="false" outlineLevel="0" collapsed="false">
      <c r="A16" s="35" t="s">
        <v>87</v>
      </c>
      <c r="B16" s="35" t="s">
        <v>88</v>
      </c>
      <c r="C16" s="35" t="s">
        <v>89</v>
      </c>
    </row>
    <row r="17" customFormat="false" ht="15" hidden="false" customHeight="false" outlineLevel="0" collapsed="false">
      <c r="A17" s="36" t="s">
        <v>90</v>
      </c>
      <c r="B17" s="25"/>
      <c r="C17" s="25"/>
    </row>
    <row r="18" customFormat="false" ht="15" hidden="false" customHeight="false" outlineLevel="0" collapsed="false">
      <c r="A18" s="36" t="s">
        <v>91</v>
      </c>
      <c r="B18" s="25"/>
      <c r="C18" s="25"/>
    </row>
    <row r="19" customFormat="false" ht="15" hidden="false" customHeight="false" outlineLevel="0" collapsed="false">
      <c r="A19" s="36" t="s">
        <v>92</v>
      </c>
      <c r="B19" s="25"/>
      <c r="C19" s="25"/>
    </row>
    <row r="20" customFormat="false" ht="15" hidden="false" customHeight="false" outlineLevel="0" collapsed="false">
      <c r="A20" s="36" t="s">
        <v>93</v>
      </c>
      <c r="B20" s="25"/>
      <c r="C20" s="25"/>
    </row>
    <row r="21" customFormat="false" ht="15" hidden="false" customHeight="false" outlineLevel="0" collapsed="false">
      <c r="A21" s="37" t="s">
        <v>94</v>
      </c>
      <c r="B21" s="25"/>
      <c r="C21" s="25"/>
    </row>
    <row r="22" customFormat="false" ht="15" hidden="false" customHeight="false" outlineLevel="0" collapsed="false">
      <c r="A22" s="36" t="s">
        <v>95</v>
      </c>
      <c r="B22" s="25"/>
      <c r="C22" s="25"/>
    </row>
    <row r="23" customFormat="false" ht="15" hidden="false" customHeight="false" outlineLevel="0" collapsed="false">
      <c r="A23" s="36" t="s">
        <v>96</v>
      </c>
      <c r="B23" s="25"/>
      <c r="C23" s="25"/>
    </row>
    <row r="24" customFormat="false" ht="15" hidden="false" customHeight="false" outlineLevel="0" collapsed="false">
      <c r="A24" s="36" t="s">
        <v>97</v>
      </c>
      <c r="B24" s="25"/>
      <c r="C24" s="25"/>
    </row>
    <row r="25" customFormat="false" ht="15" hidden="false" customHeight="false" outlineLevel="0" collapsed="false">
      <c r="A25" s="14" t="s">
        <v>98</v>
      </c>
      <c r="B25" s="38" t="str">
        <f aca="false">COUNTA(B17:B24)&amp;" / 8"</f>
        <v>0 / 8</v>
      </c>
    </row>
  </sheetData>
  <conditionalFormatting sqref="B8:B9">
    <cfRule type="expression" priority="2" aboveAverage="0" equalAverage="0" bottom="0" percent="0" rank="0" text="" dxfId="0">
      <formula>B8&gt;0</formula>
    </cfRule>
  </conditionalFormatting>
  <conditionalFormatting sqref="A17:C24">
    <cfRule type="expression" priority="3" aboveAverage="0" equalAverage="0" bottom="0" percent="0" rank="0" text="" dxfId="2">
      <formula>$B17&lt;&gt;""</formula>
    </cfRule>
  </conditionalFormatting>
  <dataValidations count="1">
    <dataValidation allowBlank="true" error="一覧の中から選んでください。" errorStyle="stop" errorTitle="選択肢から選んでください" operator="between" showDropDown="false" showErrorMessage="true" showInputMessage="false" sqref="B17:B24" type="list">
      <formula1>"済,対象なし"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2026-10-12T05:30:46Z</dcterms:created>
  <dc:creator>openpyxl</dc:creator>
  <dc:description/>
  <dc:language>en-US</dc:language>
  <cp:lastModifiedBy/>
  <dcterms:modified xsi:type="dcterms:W3CDTF">2026-10-12T05:30:46Z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